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Sync\CFN\CFN 138-1\Online PDFs\"/>
    </mc:Choice>
  </mc:AlternateContent>
  <xr:revisionPtr revIDLastSave="0" documentId="13_ncr:1_{FE251AEE-20CD-4396-AE86-B715A1973808}" xr6:coauthVersionLast="47" xr6:coauthVersionMax="47" xr10:uidLastSave="{00000000-0000-0000-0000-000000000000}"/>
  <bookViews>
    <workbookView xWindow="735" yWindow="735" windowWidth="21600" windowHeight="10980" xr2:uid="{00000000-000D-0000-FFFF-FFFF00000000}"/>
  </bookViews>
  <sheets>
    <sheet name="Mer Bleue" sheetId="1" r:id="rId1"/>
    <sheet name="Chisasi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2" l="1"/>
  <c r="K79" i="2" s="1"/>
  <c r="J78" i="2"/>
  <c r="J79" i="2" s="1"/>
  <c r="H78" i="2"/>
  <c r="H79" i="2" s="1"/>
  <c r="G78" i="2"/>
  <c r="F78" i="2"/>
  <c r="E78" i="2"/>
  <c r="D78" i="2"/>
  <c r="D79" i="2" s="1"/>
  <c r="C78" i="2"/>
  <c r="C79" i="2" s="1"/>
  <c r="B78" i="2"/>
  <c r="B79" i="2" s="1"/>
  <c r="K77" i="2"/>
  <c r="J77" i="2"/>
  <c r="H77" i="2"/>
  <c r="G77" i="2"/>
  <c r="F77" i="2"/>
  <c r="E77" i="2"/>
  <c r="D77" i="2"/>
  <c r="C77" i="2"/>
  <c r="B77" i="2"/>
  <c r="K76" i="2"/>
  <c r="J76" i="2"/>
  <c r="H76" i="2"/>
  <c r="G76" i="2"/>
  <c r="F76" i="2"/>
  <c r="E76" i="2"/>
  <c r="D76" i="2"/>
  <c r="C76" i="2"/>
  <c r="B76" i="2"/>
  <c r="K75" i="2"/>
  <c r="J75" i="2"/>
  <c r="H75" i="2"/>
  <c r="G75" i="2"/>
  <c r="F75" i="2"/>
  <c r="E75" i="2"/>
  <c r="D75" i="2"/>
  <c r="C75" i="2"/>
  <c r="B75" i="2"/>
  <c r="K74" i="2"/>
  <c r="J74" i="2"/>
  <c r="H74" i="2"/>
  <c r="G74" i="2"/>
  <c r="F74" i="2"/>
  <c r="E74" i="2"/>
  <c r="D74" i="2"/>
  <c r="C74" i="2"/>
  <c r="B74" i="2"/>
  <c r="N70" i="2"/>
  <c r="M70" i="2"/>
  <c r="L70" i="2"/>
  <c r="I70" i="2"/>
  <c r="N69" i="2"/>
  <c r="M69" i="2"/>
  <c r="L69" i="2"/>
  <c r="I69" i="2"/>
  <c r="N65" i="2"/>
  <c r="M65" i="2"/>
  <c r="L65" i="2"/>
  <c r="I65" i="2"/>
  <c r="N64" i="2"/>
  <c r="M64" i="2"/>
  <c r="L64" i="2"/>
  <c r="I64" i="2"/>
  <c r="N62" i="2"/>
  <c r="M62" i="2"/>
  <c r="L62" i="2"/>
  <c r="I62" i="2"/>
  <c r="N60" i="2"/>
  <c r="M60" i="2"/>
  <c r="L60" i="2"/>
  <c r="I60" i="2"/>
  <c r="N57" i="2"/>
  <c r="M57" i="2"/>
  <c r="L57" i="2"/>
  <c r="I57" i="2"/>
  <c r="N56" i="2"/>
  <c r="M56" i="2"/>
  <c r="L56" i="2"/>
  <c r="I56" i="2"/>
  <c r="N55" i="2"/>
  <c r="M55" i="2"/>
  <c r="L55" i="2"/>
  <c r="I55" i="2"/>
  <c r="N50" i="2"/>
  <c r="M50" i="2"/>
  <c r="L50" i="2"/>
  <c r="I50" i="2"/>
  <c r="N49" i="2"/>
  <c r="M49" i="2"/>
  <c r="L49" i="2"/>
  <c r="I49" i="2"/>
  <c r="N48" i="2"/>
  <c r="M48" i="2"/>
  <c r="L48" i="2"/>
  <c r="I48" i="2"/>
  <c r="N47" i="2"/>
  <c r="M47" i="2"/>
  <c r="L47" i="2"/>
  <c r="I47" i="2"/>
  <c r="N46" i="2"/>
  <c r="M46" i="2"/>
  <c r="L46" i="2"/>
  <c r="I46" i="2"/>
  <c r="N45" i="2"/>
  <c r="M45" i="2"/>
  <c r="L45" i="2"/>
  <c r="I45" i="2"/>
  <c r="N43" i="2"/>
  <c r="M43" i="2"/>
  <c r="L43" i="2"/>
  <c r="I43" i="2"/>
  <c r="N40" i="2"/>
  <c r="M40" i="2"/>
  <c r="L40" i="2"/>
  <c r="I40" i="2"/>
  <c r="N39" i="2"/>
  <c r="M39" i="2"/>
  <c r="L39" i="2"/>
  <c r="I39" i="2"/>
  <c r="N36" i="2"/>
  <c r="M36" i="2"/>
  <c r="L36" i="2"/>
  <c r="I36" i="2"/>
  <c r="N35" i="2"/>
  <c r="M35" i="2"/>
  <c r="L35" i="2"/>
  <c r="I35" i="2"/>
  <c r="N31" i="2"/>
  <c r="M31" i="2"/>
  <c r="L31" i="2"/>
  <c r="I31" i="2"/>
  <c r="N30" i="2"/>
  <c r="M30" i="2"/>
  <c r="L30" i="2"/>
  <c r="I30" i="2"/>
  <c r="N29" i="2"/>
  <c r="M29" i="2"/>
  <c r="L29" i="2"/>
  <c r="I29" i="2"/>
  <c r="N28" i="2"/>
  <c r="M28" i="2"/>
  <c r="L28" i="2"/>
  <c r="I28" i="2"/>
  <c r="N25" i="2"/>
  <c r="M25" i="2"/>
  <c r="L25" i="2"/>
  <c r="I25" i="2"/>
  <c r="N24" i="2"/>
  <c r="M24" i="2"/>
  <c r="L24" i="2"/>
  <c r="I24" i="2"/>
  <c r="N22" i="2"/>
  <c r="M22" i="2"/>
  <c r="L22" i="2"/>
  <c r="I22" i="2"/>
  <c r="I21" i="2"/>
  <c r="N20" i="2"/>
  <c r="M20" i="2"/>
  <c r="L20" i="2"/>
  <c r="I20" i="2"/>
  <c r="N19" i="2"/>
  <c r="M19" i="2"/>
  <c r="L19" i="2"/>
  <c r="I19" i="2"/>
  <c r="N16" i="2"/>
  <c r="M16" i="2"/>
  <c r="L16" i="2"/>
  <c r="I16" i="2"/>
  <c r="N15" i="2"/>
  <c r="M15" i="2"/>
  <c r="L15" i="2"/>
  <c r="I15" i="2"/>
  <c r="N14" i="2"/>
  <c r="M14" i="2"/>
  <c r="L14" i="2"/>
  <c r="I14" i="2"/>
  <c r="N13" i="2"/>
  <c r="M13" i="2"/>
  <c r="L13" i="2"/>
  <c r="I13" i="2"/>
  <c r="N12" i="2"/>
  <c r="M12" i="2"/>
  <c r="L12" i="2"/>
  <c r="I12" i="2"/>
  <c r="N9" i="2"/>
  <c r="M9" i="2"/>
  <c r="L9" i="2"/>
  <c r="I9" i="2"/>
  <c r="N8" i="2"/>
  <c r="M8" i="2"/>
  <c r="L8" i="2"/>
  <c r="I8" i="2"/>
  <c r="N7" i="2"/>
  <c r="M7" i="2"/>
  <c r="L7" i="2"/>
  <c r="I7" i="2"/>
  <c r="E80" i="2" l="1"/>
  <c r="M77" i="2"/>
  <c r="N78" i="2"/>
  <c r="N79" i="2" s="1"/>
  <c r="F80" i="2"/>
  <c r="G80" i="2"/>
  <c r="H80" i="2"/>
  <c r="G79" i="2"/>
  <c r="D80" i="2"/>
  <c r="F79" i="2"/>
  <c r="M74" i="2"/>
  <c r="B80" i="2"/>
  <c r="I79" i="2"/>
  <c r="N77" i="2"/>
  <c r="L74" i="2"/>
  <c r="J80" i="2"/>
  <c r="I78" i="2"/>
  <c r="N74" i="2"/>
  <c r="I75" i="2"/>
  <c r="L76" i="2"/>
  <c r="E79" i="2"/>
  <c r="M76" i="2"/>
  <c r="I77" i="2"/>
  <c r="I74" i="2"/>
  <c r="N76" i="2"/>
  <c r="L75" i="2"/>
  <c r="M78" i="2"/>
  <c r="C80" i="2"/>
  <c r="M75" i="2"/>
  <c r="N75" i="2"/>
  <c r="I76" i="2"/>
  <c r="L77" i="2"/>
  <c r="L78" i="2"/>
  <c r="K80" i="2"/>
  <c r="O15" i="1"/>
  <c r="O18" i="1"/>
  <c r="O19" i="1"/>
  <c r="O20" i="1"/>
  <c r="O28" i="1"/>
  <c r="O30" i="1"/>
  <c r="O34" i="1"/>
  <c r="O40" i="1"/>
  <c r="O41" i="1"/>
  <c r="O45" i="1"/>
  <c r="O46" i="1"/>
  <c r="O53" i="1"/>
  <c r="O55" i="1"/>
  <c r="O56" i="1"/>
  <c r="O58" i="1"/>
  <c r="O60" i="1"/>
  <c r="O62" i="1"/>
  <c r="O63" i="1"/>
  <c r="O64" i="1"/>
  <c r="O65" i="1"/>
  <c r="O66" i="1"/>
  <c r="O70" i="1"/>
  <c r="O71" i="1"/>
  <c r="O72" i="1"/>
  <c r="O74" i="1"/>
  <c r="O76" i="1"/>
  <c r="O79" i="1"/>
  <c r="O80" i="1"/>
  <c r="O85" i="1"/>
  <c r="O88" i="1"/>
  <c r="O92" i="1"/>
  <c r="O98" i="1"/>
  <c r="O99" i="1"/>
  <c r="O14" i="1"/>
  <c r="I15" i="1"/>
  <c r="I18" i="1"/>
  <c r="I19" i="1"/>
  <c r="I20" i="1"/>
  <c r="I28" i="1"/>
  <c r="I30" i="1"/>
  <c r="I34" i="1"/>
  <c r="I40" i="1"/>
  <c r="I41" i="1"/>
  <c r="I45" i="1"/>
  <c r="I46" i="1"/>
  <c r="I53" i="1"/>
  <c r="I55" i="1"/>
  <c r="I56" i="1"/>
  <c r="I58" i="1"/>
  <c r="I60" i="1"/>
  <c r="I62" i="1"/>
  <c r="I63" i="1"/>
  <c r="I64" i="1"/>
  <c r="I65" i="1"/>
  <c r="I66" i="1"/>
  <c r="I70" i="1"/>
  <c r="I71" i="1"/>
  <c r="I72" i="1"/>
  <c r="I74" i="1"/>
  <c r="I76" i="1"/>
  <c r="I79" i="1"/>
  <c r="I80" i="1"/>
  <c r="I85" i="1"/>
  <c r="I88" i="1"/>
  <c r="I92" i="1"/>
  <c r="I98" i="1"/>
  <c r="I99" i="1"/>
  <c r="I14" i="1"/>
  <c r="L107" i="1"/>
  <c r="L109" i="1" s="1"/>
  <c r="L106" i="1"/>
  <c r="L105" i="1"/>
  <c r="L104" i="1"/>
  <c r="L103" i="1"/>
  <c r="M58" i="1"/>
  <c r="M66" i="1"/>
  <c r="M70" i="1"/>
  <c r="M65" i="1"/>
  <c r="M99" i="1"/>
  <c r="M98" i="1"/>
  <c r="M92" i="1"/>
  <c r="M88" i="1"/>
  <c r="M80" i="1"/>
  <c r="M79" i="1"/>
  <c r="M76" i="1"/>
  <c r="M71" i="1"/>
  <c r="M63" i="1"/>
  <c r="M60" i="1"/>
  <c r="M46" i="1"/>
  <c r="M41" i="1"/>
  <c r="M20" i="1"/>
  <c r="N71" i="1"/>
  <c r="N63" i="1"/>
  <c r="N66" i="1"/>
  <c r="N40" i="1"/>
  <c r="H107" i="1"/>
  <c r="H108" i="1" s="1"/>
  <c r="H106" i="1"/>
  <c r="H105" i="1"/>
  <c r="H104" i="1"/>
  <c r="H103" i="1"/>
  <c r="E105" i="1"/>
  <c r="I80" i="2" l="1"/>
  <c r="N80" i="2"/>
  <c r="M80" i="2"/>
  <c r="M79" i="2"/>
  <c r="L80" i="2"/>
  <c r="L79" i="2"/>
  <c r="O107" i="1"/>
  <c r="O108" i="1" s="1"/>
  <c r="O104" i="1"/>
  <c r="O103" i="1"/>
  <c r="I107" i="1"/>
  <c r="O105" i="1"/>
  <c r="O106" i="1"/>
  <c r="O109" i="1" s="1"/>
  <c r="I106" i="1"/>
  <c r="I103" i="1"/>
  <c r="L108" i="1"/>
  <c r="I104" i="1"/>
  <c r="I105" i="1"/>
  <c r="H109" i="1"/>
  <c r="G106" i="1"/>
  <c r="D106" i="1"/>
  <c r="B106" i="1"/>
  <c r="D105" i="1"/>
  <c r="B105" i="1"/>
  <c r="E104" i="1"/>
  <c r="C104" i="1"/>
  <c r="D104" i="1"/>
  <c r="F104" i="1"/>
  <c r="G104" i="1"/>
  <c r="J104" i="1"/>
  <c r="K104" i="1"/>
  <c r="B104" i="1"/>
  <c r="F103" i="1"/>
  <c r="G103" i="1"/>
  <c r="J103" i="1"/>
  <c r="K103" i="1"/>
  <c r="C103" i="1"/>
  <c r="D103" i="1"/>
  <c r="E103" i="1"/>
  <c r="N74" i="1"/>
  <c r="N76" i="1"/>
  <c r="N79" i="1"/>
  <c r="N80" i="1"/>
  <c r="N85" i="1"/>
  <c r="N88" i="1"/>
  <c r="N92" i="1"/>
  <c r="N98" i="1"/>
  <c r="N99" i="1"/>
  <c r="N72" i="1"/>
  <c r="M74" i="1"/>
  <c r="M85" i="1"/>
  <c r="D107" i="1"/>
  <c r="D108" i="1" s="1"/>
  <c r="B103" i="1"/>
  <c r="C105" i="1"/>
  <c r="F105" i="1"/>
  <c r="G105" i="1"/>
  <c r="J105" i="1"/>
  <c r="K105" i="1"/>
  <c r="C106" i="1"/>
  <c r="E106" i="1"/>
  <c r="F106" i="1"/>
  <c r="J106" i="1"/>
  <c r="K106" i="1"/>
  <c r="E107" i="1"/>
  <c r="E108" i="1" s="1"/>
  <c r="C107" i="1"/>
  <c r="C108" i="1" s="1"/>
  <c r="F107" i="1"/>
  <c r="F108" i="1" s="1"/>
  <c r="G107" i="1"/>
  <c r="G108" i="1" s="1"/>
  <c r="J107" i="1"/>
  <c r="J108" i="1" s="1"/>
  <c r="K107" i="1"/>
  <c r="K108" i="1" s="1"/>
  <c r="B107" i="1"/>
  <c r="B108" i="1" s="1"/>
  <c r="M14" i="1"/>
  <c r="M15" i="1"/>
  <c r="M18" i="1"/>
  <c r="M19" i="1"/>
  <c r="M40" i="1"/>
  <c r="M45" i="1"/>
  <c r="M53" i="1"/>
  <c r="M55" i="1"/>
  <c r="M56" i="1"/>
  <c r="M62" i="1"/>
  <c r="M64" i="1"/>
  <c r="M72" i="1"/>
  <c r="N15" i="1"/>
  <c r="N18" i="1"/>
  <c r="N19" i="1"/>
  <c r="N20" i="1"/>
  <c r="N28" i="1"/>
  <c r="N30" i="1"/>
  <c r="N34" i="1"/>
  <c r="N41" i="1"/>
  <c r="N45" i="1"/>
  <c r="N46" i="1"/>
  <c r="N53" i="1"/>
  <c r="N55" i="1"/>
  <c r="N56" i="1"/>
  <c r="N58" i="1"/>
  <c r="N60" i="1"/>
  <c r="N62" i="1"/>
  <c r="N64" i="1"/>
  <c r="N65" i="1"/>
  <c r="N70" i="1"/>
  <c r="N14" i="1"/>
  <c r="I109" i="1" l="1"/>
  <c r="I108" i="1"/>
  <c r="M103" i="1"/>
  <c r="N103" i="1"/>
  <c r="N104" i="1"/>
  <c r="N105" i="1"/>
  <c r="M104" i="1"/>
  <c r="K109" i="1"/>
  <c r="J109" i="1"/>
  <c r="N107" i="1"/>
  <c r="N106" i="1"/>
  <c r="M105" i="1"/>
  <c r="M107" i="1"/>
  <c r="M106" i="1"/>
  <c r="G109" i="1"/>
  <c r="F109" i="1"/>
  <c r="B109" i="1"/>
  <c r="E109" i="1"/>
  <c r="D109" i="1"/>
  <c r="C109" i="1"/>
  <c r="M108" i="1" l="1"/>
  <c r="M109" i="1"/>
  <c r="N108" i="1"/>
  <c r="N109" i="1"/>
</calcChain>
</file>

<file path=xl/sharedStrings.xml><?xml version="1.0" encoding="utf-8"?>
<sst xmlns="http://schemas.openxmlformats.org/spreadsheetml/2006/main" count="104" uniqueCount="48">
  <si>
    <t xml:space="preserve">Lower </t>
  </si>
  <si>
    <t>diameter</t>
  </si>
  <si>
    <t>Upper</t>
  </si>
  <si>
    <t>Height</t>
  </si>
  <si>
    <t>aperture</t>
  </si>
  <si>
    <t>angle of</t>
  </si>
  <si>
    <t>sides</t>
  </si>
  <si>
    <t xml:space="preserve">number </t>
  </si>
  <si>
    <t xml:space="preserve"> </t>
  </si>
  <si>
    <t>Mean</t>
  </si>
  <si>
    <t>Standard Deviation</t>
  </si>
  <si>
    <t>Coefficient of variation</t>
  </si>
  <si>
    <t>ribs</t>
  </si>
  <si>
    <t>Specimen #</t>
  </si>
  <si>
    <t>n</t>
  </si>
  <si>
    <t>Median</t>
  </si>
  <si>
    <t>Min</t>
  </si>
  <si>
    <t>Max</t>
  </si>
  <si>
    <t>Aperture</t>
  </si>
  <si>
    <t>Diamtop</t>
  </si>
  <si>
    <t>Diammax</t>
  </si>
  <si>
    <t>Angle</t>
  </si>
  <si>
    <t>#ribs</t>
  </si>
  <si>
    <t>SEM</t>
  </si>
  <si>
    <t>height</t>
  </si>
  <si>
    <t xml:space="preserve">ratio max/min          </t>
  </si>
  <si>
    <t>side/cntr height</t>
  </si>
  <si>
    <t>mean height</t>
  </si>
  <si>
    <t>(avg ctr + side)</t>
  </si>
  <si>
    <t>high side</t>
  </si>
  <si>
    <t>low side</t>
  </si>
  <si>
    <t xml:space="preserve">Height </t>
  </si>
  <si>
    <t>center</t>
  </si>
  <si>
    <t>max</t>
  </si>
  <si>
    <t>Diam ratio</t>
  </si>
  <si>
    <t>Max Height to</t>
  </si>
  <si>
    <t>ht to d ratio</t>
  </si>
  <si>
    <t>flatness ratio</t>
  </si>
  <si>
    <t>high side/center</t>
  </si>
  <si>
    <t>dorsal flatness</t>
  </si>
  <si>
    <r>
      <rPr>
        <sz val="18"/>
        <color theme="1"/>
        <rFont val="Times New Roman"/>
        <family val="1"/>
      </rPr>
      <t xml:space="preserve">Measurements of </t>
    </r>
    <r>
      <rPr>
        <i/>
        <sz val="18"/>
        <color theme="1"/>
        <rFont val="Times New Roman"/>
        <family val="1"/>
      </rPr>
      <t>Arcella prismatica</t>
    </r>
    <r>
      <rPr>
        <sz val="18"/>
        <color theme="1"/>
        <rFont val="Times New Roman"/>
        <family val="1"/>
      </rPr>
      <t xml:space="preserve"> shells from Mer Bleue</t>
    </r>
  </si>
  <si>
    <t>Supplementary Material:</t>
  </si>
  <si>
    <r>
      <t xml:space="preserve">A new species of testate amoeba, </t>
    </r>
    <r>
      <rPr>
        <b/>
        <i/>
        <sz val="12"/>
        <color theme="1"/>
        <rFont val="Calibri"/>
        <family val="2"/>
      </rPr>
      <t>Arcella prismatica</t>
    </r>
    <r>
      <rPr>
        <b/>
        <sz val="12"/>
        <color theme="1"/>
        <rFont val="Calibri"/>
        <family val="2"/>
      </rPr>
      <t xml:space="preserve"> sp. nov. (Amoebozoa: Arcellinida), from peatlands in Ontario and Quebec, Canada. </t>
    </r>
  </si>
  <si>
    <r>
      <t>Bruce D.S. Taylor</t>
    </r>
    <r>
      <rPr>
        <b/>
        <sz val="12"/>
        <color theme="1"/>
        <rFont val="Calibri"/>
        <family val="2"/>
      </rPr>
      <t>, Michaela C. Strüder-Kypke</t>
    </r>
    <r>
      <rPr>
        <b/>
        <sz val="12"/>
        <color theme="1"/>
        <rFont val="Calibri"/>
        <family val="2"/>
      </rPr>
      <t>,</t>
    </r>
    <r>
      <rPr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and</t>
    </r>
    <r>
      <rPr>
        <sz val="12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Ferry J. Siemensma</t>
    </r>
  </si>
  <si>
    <r>
      <t xml:space="preserve">Measurements of </t>
    </r>
    <r>
      <rPr>
        <i/>
        <sz val="18"/>
        <color theme="1"/>
        <rFont val="Times New Roman"/>
        <family val="1"/>
      </rPr>
      <t>Arcella prismatica</t>
    </r>
    <r>
      <rPr>
        <sz val="18"/>
        <color theme="1"/>
        <rFont val="Times New Roman"/>
        <family val="1"/>
      </rPr>
      <t xml:space="preserve"> from Chisasibi, Eeyou Istchee</t>
    </r>
  </si>
  <si>
    <t>of ribs</t>
  </si>
  <si>
    <t>DiamMax</t>
  </si>
  <si>
    <r>
      <t>Appendix S1.</t>
    </r>
    <r>
      <rPr>
        <sz val="12"/>
        <color theme="1"/>
        <rFont val="Calibri"/>
        <family val="2"/>
      </rPr>
      <t xml:space="preserve"> Measurements of </t>
    </r>
    <r>
      <rPr>
        <i/>
        <sz val="12"/>
        <color theme="1"/>
        <rFont val="Calibri"/>
        <family val="2"/>
      </rPr>
      <t>Arcella prismatica</t>
    </r>
    <r>
      <rPr>
        <sz val="12"/>
        <color theme="1"/>
        <rFont val="Calibri"/>
        <family val="2"/>
      </rPr>
      <t xml:space="preserve"> from Mer Bleu, Ontario (1st sheet) and Chisasibi , Eeyou Istchee, Quebec (2nd sheet).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</si>
</sst>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Times New Roman"/>
      <family val="1"/>
    </font>
    <font>
      <i/>
      <sz val="18"/>
      <color theme="1"/>
      <name val="Times New Roman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quotePrefix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0"/>
  <sheetViews>
    <sheetView tabSelected="1" topLeftCell="A104" zoomScale="89" zoomScaleNormal="89" workbookViewId="0">
      <selection activeCell="B116" sqref="B116"/>
    </sheetView>
  </sheetViews>
  <sheetFormatPr defaultRowHeight="15" x14ac:dyDescent="0.25"/>
  <cols>
    <col min="1" max="1" width="14" customWidth="1"/>
    <col min="9" max="12" width="11.140625" customWidth="1"/>
    <col min="13" max="13" width="14.7109375" customWidth="1"/>
    <col min="14" max="15" width="15.140625" customWidth="1"/>
  </cols>
  <sheetData>
    <row r="1" spans="1:15" ht="15.75" x14ac:dyDescent="0.25">
      <c r="A1" s="6" t="s">
        <v>41</v>
      </c>
    </row>
    <row r="3" spans="1:15" ht="15.75" x14ac:dyDescent="0.25">
      <c r="A3" s="7" t="s">
        <v>42</v>
      </c>
    </row>
    <row r="4" spans="1:15" ht="15.75" x14ac:dyDescent="0.25">
      <c r="A4" s="8" t="s">
        <v>43</v>
      </c>
    </row>
    <row r="5" spans="1:15" ht="15.75" x14ac:dyDescent="0.25">
      <c r="A5" s="8"/>
    </row>
    <row r="6" spans="1:15" s="9" customFormat="1" ht="15.75" x14ac:dyDescent="0.25">
      <c r="A6" s="7" t="s">
        <v>47</v>
      </c>
    </row>
    <row r="8" spans="1:15" ht="23.25" x14ac:dyDescent="0.35">
      <c r="C8" s="5" t="s">
        <v>40</v>
      </c>
    </row>
    <row r="10" spans="1:15" x14ac:dyDescent="0.25">
      <c r="A10" t="s">
        <v>13</v>
      </c>
      <c r="B10" t="s">
        <v>0</v>
      </c>
      <c r="C10" t="s">
        <v>2</v>
      </c>
      <c r="D10" t="s">
        <v>3</v>
      </c>
      <c r="E10" t="s">
        <v>4</v>
      </c>
      <c r="F10" t="s">
        <v>5</v>
      </c>
      <c r="G10" t="s">
        <v>7</v>
      </c>
      <c r="H10" t="s">
        <v>18</v>
      </c>
      <c r="I10" t="s">
        <v>35</v>
      </c>
      <c r="J10" t="s">
        <v>3</v>
      </c>
      <c r="K10" t="s">
        <v>31</v>
      </c>
      <c r="L10" t="s">
        <v>3</v>
      </c>
      <c r="M10" t="s">
        <v>27</v>
      </c>
      <c r="N10" t="s">
        <v>25</v>
      </c>
      <c r="O10" t="s">
        <v>37</v>
      </c>
    </row>
    <row r="11" spans="1:15" x14ac:dyDescent="0.25">
      <c r="B11" t="s">
        <v>1</v>
      </c>
      <c r="C11" t="s">
        <v>1</v>
      </c>
      <c r="D11" t="s">
        <v>33</v>
      </c>
      <c r="E11" t="s">
        <v>1</v>
      </c>
      <c r="F11" t="s">
        <v>6</v>
      </c>
      <c r="G11" s="2" t="s">
        <v>12</v>
      </c>
      <c r="H11" s="2" t="s">
        <v>24</v>
      </c>
      <c r="I11" t="s">
        <v>34</v>
      </c>
      <c r="J11" t="s">
        <v>29</v>
      </c>
      <c r="K11" t="s">
        <v>32</v>
      </c>
      <c r="L11" t="s">
        <v>30</v>
      </c>
      <c r="M11" t="s">
        <v>28</v>
      </c>
      <c r="N11" t="s">
        <v>24</v>
      </c>
      <c r="O11" t="s">
        <v>38</v>
      </c>
    </row>
    <row r="12" spans="1:15" x14ac:dyDescent="0.25">
      <c r="G12" s="2"/>
      <c r="H12" s="2"/>
    </row>
    <row r="13" spans="1:15" x14ac:dyDescent="0.25">
      <c r="A13">
        <v>1</v>
      </c>
      <c r="B13">
        <v>85.1</v>
      </c>
      <c r="G13">
        <v>6</v>
      </c>
    </row>
    <row r="14" spans="1:15" x14ac:dyDescent="0.25">
      <c r="A14">
        <v>2</v>
      </c>
      <c r="B14">
        <v>114.8</v>
      </c>
      <c r="C14">
        <v>75</v>
      </c>
      <c r="D14">
        <v>84.8</v>
      </c>
      <c r="F14">
        <v>74</v>
      </c>
      <c r="I14">
        <f>D14/B14</f>
        <v>0.73867595818815335</v>
      </c>
      <c r="J14" s="4">
        <v>78.5</v>
      </c>
      <c r="K14" s="4">
        <v>84.8</v>
      </c>
      <c r="L14" s="4">
        <v>75.5</v>
      </c>
      <c r="M14" s="4">
        <f>AVERAGE(J14:K14)</f>
        <v>81.650000000000006</v>
      </c>
      <c r="N14" s="4">
        <f>K14/J14</f>
        <v>1.0802547770700637</v>
      </c>
      <c r="O14" s="4">
        <f>J14/K14</f>
        <v>0.92570754716981141</v>
      </c>
    </row>
    <row r="15" spans="1:15" x14ac:dyDescent="0.25">
      <c r="A15">
        <v>3</v>
      </c>
      <c r="B15">
        <v>104.1</v>
      </c>
      <c r="C15">
        <v>81.7</v>
      </c>
      <c r="D15">
        <v>87.4</v>
      </c>
      <c r="F15">
        <v>83</v>
      </c>
      <c r="I15">
        <f t="shared" ref="I15:I76" si="0">D15/B15</f>
        <v>0.83957732949087427</v>
      </c>
      <c r="J15" s="4">
        <v>84.4</v>
      </c>
      <c r="K15" s="4">
        <v>87.4</v>
      </c>
      <c r="L15" s="4">
        <v>78.099999999999994</v>
      </c>
      <c r="M15" s="4">
        <f>AVERAGE(J15:K15)</f>
        <v>85.9</v>
      </c>
      <c r="N15" s="4">
        <f>K15/J15</f>
        <v>1.0355450236966826</v>
      </c>
      <c r="O15" s="4">
        <f t="shared" ref="O15:O76" si="1">J15/K15</f>
        <v>0.96567505720823799</v>
      </c>
    </row>
    <row r="16" spans="1:15" x14ac:dyDescent="0.25">
      <c r="A16">
        <v>4</v>
      </c>
      <c r="B16">
        <v>84.7</v>
      </c>
      <c r="C16" t="s">
        <v>8</v>
      </c>
      <c r="E16">
        <v>26.6</v>
      </c>
      <c r="G16" s="2"/>
      <c r="H16" s="2"/>
      <c r="J16" s="4"/>
      <c r="K16" s="4"/>
      <c r="L16" s="4"/>
      <c r="M16" s="4"/>
      <c r="N16" s="4"/>
      <c r="O16" s="4"/>
    </row>
    <row r="17" spans="1:15" x14ac:dyDescent="0.25">
      <c r="A17">
        <v>5</v>
      </c>
      <c r="B17">
        <v>97.6</v>
      </c>
      <c r="E17">
        <v>29.6</v>
      </c>
      <c r="G17">
        <v>7</v>
      </c>
      <c r="J17" s="4"/>
      <c r="K17" s="4"/>
      <c r="L17" s="4"/>
      <c r="M17" s="4"/>
      <c r="N17" s="4"/>
      <c r="O17" s="4"/>
    </row>
    <row r="18" spans="1:15" x14ac:dyDescent="0.25">
      <c r="A18">
        <v>6</v>
      </c>
      <c r="B18">
        <v>95.5</v>
      </c>
      <c r="C18">
        <v>94</v>
      </c>
      <c r="D18">
        <v>76</v>
      </c>
      <c r="F18">
        <v>88.5</v>
      </c>
      <c r="I18">
        <f t="shared" si="0"/>
        <v>0.79581151832460728</v>
      </c>
      <c r="J18" s="4">
        <v>73.7</v>
      </c>
      <c r="K18" s="4">
        <v>76</v>
      </c>
      <c r="L18" s="4">
        <v>72.7</v>
      </c>
      <c r="M18" s="4">
        <f>AVERAGE(J18:K18)</f>
        <v>74.849999999999994</v>
      </c>
      <c r="N18" s="4">
        <f>K18/J18</f>
        <v>1.0312075983717774</v>
      </c>
      <c r="O18" s="4">
        <f t="shared" si="1"/>
        <v>0.96973684210526323</v>
      </c>
    </row>
    <row r="19" spans="1:15" x14ac:dyDescent="0.25">
      <c r="A19">
        <v>7</v>
      </c>
      <c r="B19">
        <v>88.9</v>
      </c>
      <c r="C19">
        <v>81.8</v>
      </c>
      <c r="D19">
        <v>72.099999999999994</v>
      </c>
      <c r="F19">
        <v>89.3</v>
      </c>
      <c r="I19">
        <f t="shared" si="0"/>
        <v>0.81102362204724399</v>
      </c>
      <c r="J19" s="4">
        <v>72.099999999999994</v>
      </c>
      <c r="K19" s="4">
        <v>71.3</v>
      </c>
      <c r="L19" s="4">
        <v>66.599999999999994</v>
      </c>
      <c r="M19" s="4">
        <f>AVERAGE(J19:K19)</f>
        <v>71.699999999999989</v>
      </c>
      <c r="N19" s="4">
        <f>K19/J19</f>
        <v>0.98890429958391124</v>
      </c>
      <c r="O19" s="4">
        <f t="shared" si="1"/>
        <v>1.0112201963534362</v>
      </c>
    </row>
    <row r="20" spans="1:15" x14ac:dyDescent="0.25">
      <c r="A20">
        <v>8</v>
      </c>
      <c r="B20">
        <v>89.2</v>
      </c>
      <c r="C20">
        <v>74.5</v>
      </c>
      <c r="D20">
        <v>70.5</v>
      </c>
      <c r="F20">
        <v>84.2</v>
      </c>
      <c r="H20">
        <v>11.5</v>
      </c>
      <c r="I20">
        <f t="shared" si="0"/>
        <v>0.79035874439461884</v>
      </c>
      <c r="J20" s="4">
        <v>68</v>
      </c>
      <c r="K20" s="4">
        <v>70.5</v>
      </c>
      <c r="L20" s="4">
        <v>63.6</v>
      </c>
      <c r="M20" s="4">
        <f>AVERAGE(J20:L20)</f>
        <v>67.36666666666666</v>
      </c>
      <c r="N20" s="4">
        <f>K20/J20</f>
        <v>1.036764705882353</v>
      </c>
      <c r="O20" s="4">
        <f t="shared" si="1"/>
        <v>0.96453900709219853</v>
      </c>
    </row>
    <row r="21" spans="1:15" x14ac:dyDescent="0.25">
      <c r="A21">
        <v>9</v>
      </c>
      <c r="B21">
        <v>87.5</v>
      </c>
      <c r="E21">
        <v>28.4</v>
      </c>
      <c r="G21">
        <v>6</v>
      </c>
      <c r="J21" s="4"/>
      <c r="K21" s="4"/>
      <c r="L21" s="4"/>
      <c r="M21" s="4"/>
      <c r="N21" s="4"/>
      <c r="O21" s="4"/>
    </row>
    <row r="22" spans="1:15" x14ac:dyDescent="0.25">
      <c r="A22">
        <v>10</v>
      </c>
      <c r="B22">
        <v>95.9</v>
      </c>
      <c r="E22">
        <v>31.4</v>
      </c>
      <c r="G22">
        <v>5</v>
      </c>
      <c r="J22" s="4"/>
      <c r="K22" s="4"/>
      <c r="L22" s="4"/>
      <c r="M22" s="4"/>
      <c r="N22" s="4"/>
      <c r="O22" s="4"/>
    </row>
    <row r="23" spans="1:15" x14ac:dyDescent="0.25">
      <c r="A23">
        <v>11</v>
      </c>
      <c r="B23">
        <v>98</v>
      </c>
      <c r="E23">
        <v>31.7</v>
      </c>
      <c r="G23">
        <v>7</v>
      </c>
      <c r="J23" s="4"/>
      <c r="K23" s="4"/>
      <c r="L23" s="4"/>
      <c r="M23" s="4"/>
      <c r="N23" s="4"/>
      <c r="O23" s="4"/>
    </row>
    <row r="24" spans="1:15" x14ac:dyDescent="0.25">
      <c r="A24">
        <v>12</v>
      </c>
      <c r="B24">
        <v>88</v>
      </c>
      <c r="E24">
        <v>31.8</v>
      </c>
      <c r="G24">
        <v>6</v>
      </c>
      <c r="J24" s="4"/>
      <c r="K24" s="4"/>
      <c r="L24" s="4"/>
      <c r="M24" s="4"/>
      <c r="N24" s="4"/>
      <c r="O24" s="4"/>
    </row>
    <row r="25" spans="1:15" x14ac:dyDescent="0.25">
      <c r="A25">
        <v>13</v>
      </c>
      <c r="B25">
        <v>96</v>
      </c>
      <c r="E25">
        <v>27.3</v>
      </c>
      <c r="G25">
        <v>6</v>
      </c>
      <c r="J25" s="4"/>
      <c r="K25" s="4"/>
      <c r="L25" s="4"/>
      <c r="M25" s="4"/>
      <c r="N25" s="4"/>
      <c r="O25" s="4"/>
    </row>
    <row r="26" spans="1:15" x14ac:dyDescent="0.25">
      <c r="A26">
        <v>14</v>
      </c>
      <c r="B26">
        <v>94.6</v>
      </c>
      <c r="E26">
        <v>29.6</v>
      </c>
      <c r="G26">
        <v>7</v>
      </c>
      <c r="J26" s="4"/>
      <c r="K26" s="4"/>
      <c r="L26" s="4"/>
      <c r="M26" s="4"/>
      <c r="N26" s="4"/>
      <c r="O26" s="4"/>
    </row>
    <row r="27" spans="1:15" x14ac:dyDescent="0.25">
      <c r="A27">
        <v>15</v>
      </c>
      <c r="B27">
        <v>92</v>
      </c>
      <c r="E27">
        <v>29.72</v>
      </c>
      <c r="G27">
        <v>6</v>
      </c>
      <c r="J27" s="4"/>
      <c r="K27" s="4"/>
      <c r="L27" s="4"/>
      <c r="M27" s="4"/>
      <c r="N27" s="4"/>
      <c r="O27" s="4"/>
    </row>
    <row r="28" spans="1:15" x14ac:dyDescent="0.25">
      <c r="A28">
        <v>16</v>
      </c>
      <c r="B28">
        <v>93</v>
      </c>
      <c r="C28">
        <v>79</v>
      </c>
      <c r="D28">
        <v>74.400000000000006</v>
      </c>
      <c r="F28">
        <v>83.3</v>
      </c>
      <c r="H28">
        <v>9.5</v>
      </c>
      <c r="I28">
        <f t="shared" si="0"/>
        <v>0.8</v>
      </c>
      <c r="J28" s="4">
        <v>63.7</v>
      </c>
      <c r="K28" s="4">
        <v>74.400000000000006</v>
      </c>
      <c r="L28" s="4">
        <v>61.4</v>
      </c>
      <c r="M28" s="4"/>
      <c r="N28" s="4">
        <f>K28/J28</f>
        <v>1.1679748822605966</v>
      </c>
      <c r="O28" s="4">
        <f t="shared" si="1"/>
        <v>0.85618279569892475</v>
      </c>
    </row>
    <row r="29" spans="1:15" x14ac:dyDescent="0.25">
      <c r="A29">
        <v>17</v>
      </c>
      <c r="B29">
        <v>88</v>
      </c>
      <c r="G29">
        <v>6</v>
      </c>
      <c r="J29" s="4"/>
      <c r="K29" s="4"/>
      <c r="L29" s="4"/>
      <c r="M29" s="4"/>
      <c r="N29" s="4"/>
      <c r="O29" s="4"/>
    </row>
    <row r="30" spans="1:15" x14ac:dyDescent="0.25">
      <c r="A30">
        <v>18</v>
      </c>
      <c r="B30">
        <v>93.5</v>
      </c>
      <c r="C30">
        <v>68.3</v>
      </c>
      <c r="D30">
        <v>78.099999999999994</v>
      </c>
      <c r="F30">
        <v>78</v>
      </c>
      <c r="H30">
        <v>13</v>
      </c>
      <c r="I30">
        <f t="shared" si="0"/>
        <v>0.83529411764705874</v>
      </c>
      <c r="J30" s="4">
        <v>76.5</v>
      </c>
      <c r="K30" s="4">
        <v>78.099999999999994</v>
      </c>
      <c r="L30" s="4">
        <v>75.900000000000006</v>
      </c>
      <c r="M30" s="4"/>
      <c r="N30" s="4">
        <f>K30/J30</f>
        <v>1.0209150326797385</v>
      </c>
      <c r="O30" s="4">
        <f t="shared" si="1"/>
        <v>0.97951344430217679</v>
      </c>
    </row>
    <row r="31" spans="1:15" x14ac:dyDescent="0.25">
      <c r="A31">
        <v>19</v>
      </c>
      <c r="B31">
        <v>94.7</v>
      </c>
      <c r="E31">
        <v>30.7</v>
      </c>
      <c r="G31">
        <v>6</v>
      </c>
      <c r="J31" s="4"/>
      <c r="K31" s="4"/>
      <c r="L31" s="4"/>
      <c r="M31" s="4"/>
      <c r="N31" s="4"/>
      <c r="O31" s="4"/>
    </row>
    <row r="32" spans="1:15" x14ac:dyDescent="0.25">
      <c r="A32">
        <v>20</v>
      </c>
      <c r="B32">
        <v>95.8</v>
      </c>
      <c r="G32">
        <v>6</v>
      </c>
      <c r="J32" s="4"/>
      <c r="K32" s="4"/>
      <c r="L32" s="4"/>
      <c r="M32" s="4"/>
      <c r="N32" s="4"/>
      <c r="O32" s="4"/>
    </row>
    <row r="33" spans="1:15" x14ac:dyDescent="0.25">
      <c r="A33">
        <v>21</v>
      </c>
      <c r="B33">
        <v>93.4</v>
      </c>
      <c r="G33">
        <v>6</v>
      </c>
      <c r="J33" s="4"/>
      <c r="K33" s="4"/>
      <c r="L33" s="4"/>
      <c r="M33" s="4"/>
      <c r="N33" s="4"/>
      <c r="O33" s="4"/>
    </row>
    <row r="34" spans="1:15" x14ac:dyDescent="0.25">
      <c r="A34">
        <v>22</v>
      </c>
      <c r="B34">
        <v>94.7</v>
      </c>
      <c r="C34">
        <v>88.7</v>
      </c>
      <c r="D34">
        <v>81.8</v>
      </c>
      <c r="F34">
        <v>86</v>
      </c>
      <c r="I34">
        <f t="shared" si="0"/>
        <v>0.86378035902851102</v>
      </c>
      <c r="J34" s="4">
        <v>69.3</v>
      </c>
      <c r="K34" s="4">
        <v>81.8</v>
      </c>
      <c r="L34" s="4">
        <v>66.2</v>
      </c>
      <c r="M34" s="4"/>
      <c r="N34" s="4">
        <f>K34/J34</f>
        <v>1.1803751803751803</v>
      </c>
      <c r="O34" s="4">
        <f t="shared" si="1"/>
        <v>0.84718826405867975</v>
      </c>
    </row>
    <row r="35" spans="1:15" x14ac:dyDescent="0.25">
      <c r="A35">
        <v>23</v>
      </c>
      <c r="B35">
        <v>94.9</v>
      </c>
      <c r="E35">
        <v>27.5</v>
      </c>
      <c r="G35">
        <v>6</v>
      </c>
      <c r="J35" s="4"/>
      <c r="K35" s="4"/>
      <c r="L35" s="4"/>
      <c r="M35" s="4"/>
      <c r="N35" s="4"/>
      <c r="O35" s="4"/>
    </row>
    <row r="36" spans="1:15" x14ac:dyDescent="0.25">
      <c r="A36">
        <v>24</v>
      </c>
      <c r="B36">
        <v>99.4</v>
      </c>
      <c r="E36">
        <v>31.5</v>
      </c>
      <c r="G36">
        <v>5</v>
      </c>
      <c r="J36" s="4"/>
      <c r="K36" s="4"/>
      <c r="L36" s="4"/>
      <c r="M36" s="4"/>
      <c r="N36" s="4"/>
      <c r="O36" s="4"/>
    </row>
    <row r="37" spans="1:15" x14ac:dyDescent="0.25">
      <c r="A37">
        <v>25</v>
      </c>
      <c r="B37">
        <v>93.3</v>
      </c>
      <c r="E37">
        <v>31</v>
      </c>
      <c r="G37">
        <v>7</v>
      </c>
      <c r="J37" s="4"/>
      <c r="K37" s="4"/>
      <c r="L37" s="4"/>
      <c r="M37" s="4"/>
      <c r="N37" s="4"/>
      <c r="O37" s="4"/>
    </row>
    <row r="38" spans="1:15" x14ac:dyDescent="0.25">
      <c r="A38">
        <v>26</v>
      </c>
      <c r="B38">
        <v>98.6</v>
      </c>
      <c r="E38">
        <v>32</v>
      </c>
      <c r="G38">
        <v>6</v>
      </c>
      <c r="J38" s="4"/>
      <c r="K38" s="4"/>
      <c r="L38" s="4"/>
      <c r="M38" s="4"/>
      <c r="N38" s="4"/>
      <c r="O38" s="4"/>
    </row>
    <row r="39" spans="1:15" x14ac:dyDescent="0.25">
      <c r="A39">
        <v>27</v>
      </c>
      <c r="B39">
        <v>90.47</v>
      </c>
      <c r="E39">
        <v>26.6</v>
      </c>
      <c r="G39">
        <v>5</v>
      </c>
      <c r="J39" s="4"/>
      <c r="K39" s="4"/>
      <c r="L39" s="4"/>
      <c r="M39" s="4"/>
      <c r="N39" s="4"/>
      <c r="O39" s="4"/>
    </row>
    <row r="40" spans="1:15" x14ac:dyDescent="0.25">
      <c r="A40">
        <v>28</v>
      </c>
      <c r="B40">
        <v>87.9</v>
      </c>
      <c r="C40">
        <v>75</v>
      </c>
      <c r="D40">
        <v>84.5</v>
      </c>
      <c r="F40">
        <v>89</v>
      </c>
      <c r="I40">
        <f t="shared" si="0"/>
        <v>0.96131968145620017</v>
      </c>
      <c r="J40" s="4">
        <v>72</v>
      </c>
      <c r="K40" s="4">
        <v>84.5</v>
      </c>
      <c r="L40" s="4">
        <v>71.099999999999994</v>
      </c>
      <c r="M40" s="4">
        <f>AVERAGE(J40:K40)</f>
        <v>78.25</v>
      </c>
      <c r="N40" s="4">
        <f>K40/J40</f>
        <v>1.1736111111111112</v>
      </c>
      <c r="O40" s="4">
        <f t="shared" si="1"/>
        <v>0.85207100591715978</v>
      </c>
    </row>
    <row r="41" spans="1:15" x14ac:dyDescent="0.25">
      <c r="A41">
        <v>29</v>
      </c>
      <c r="B41">
        <v>90.1</v>
      </c>
      <c r="C41">
        <v>77.2</v>
      </c>
      <c r="D41">
        <v>81.3</v>
      </c>
      <c r="F41">
        <v>88.1</v>
      </c>
      <c r="H41">
        <v>9</v>
      </c>
      <c r="I41">
        <f t="shared" si="0"/>
        <v>0.90233074361820198</v>
      </c>
      <c r="J41" s="4">
        <v>66.900000000000006</v>
      </c>
      <c r="K41" s="4">
        <v>81.3</v>
      </c>
      <c r="L41" s="4">
        <v>65.5</v>
      </c>
      <c r="M41" s="4">
        <f>AVERAGE(J41:L41)</f>
        <v>71.233333333333334</v>
      </c>
      <c r="N41" s="4">
        <f>K41/J41</f>
        <v>1.2152466367713004</v>
      </c>
      <c r="O41" s="4">
        <f t="shared" si="1"/>
        <v>0.82287822878228789</v>
      </c>
    </row>
    <row r="42" spans="1:15" x14ac:dyDescent="0.25">
      <c r="A42">
        <v>30</v>
      </c>
      <c r="B42">
        <v>93.2</v>
      </c>
      <c r="E42">
        <v>32.1</v>
      </c>
      <c r="G42">
        <v>5</v>
      </c>
      <c r="J42" s="4"/>
      <c r="K42" s="4"/>
      <c r="L42" s="4"/>
      <c r="M42" s="4"/>
      <c r="N42" s="4"/>
      <c r="O42" s="4"/>
    </row>
    <row r="43" spans="1:15" x14ac:dyDescent="0.25">
      <c r="A43">
        <v>31</v>
      </c>
      <c r="B43">
        <v>108</v>
      </c>
      <c r="E43">
        <v>32.9</v>
      </c>
      <c r="G43">
        <v>7</v>
      </c>
      <c r="J43" s="4"/>
      <c r="K43" s="4"/>
      <c r="L43" s="4"/>
      <c r="M43" s="4"/>
      <c r="N43" s="4"/>
      <c r="O43" s="4"/>
    </row>
    <row r="44" spans="1:15" x14ac:dyDescent="0.25">
      <c r="A44">
        <v>32</v>
      </c>
      <c r="B44">
        <v>105.4</v>
      </c>
      <c r="G44">
        <v>6</v>
      </c>
      <c r="J44" s="4"/>
      <c r="K44" s="4"/>
      <c r="L44" s="4"/>
      <c r="M44" s="4"/>
      <c r="N44" s="4"/>
      <c r="O44" s="4"/>
    </row>
    <row r="45" spans="1:15" x14ac:dyDescent="0.25">
      <c r="A45">
        <v>33</v>
      </c>
      <c r="B45">
        <v>90.2</v>
      </c>
      <c r="C45">
        <v>81.2</v>
      </c>
      <c r="D45">
        <v>66.400000000000006</v>
      </c>
      <c r="F45">
        <v>83</v>
      </c>
      <c r="I45">
        <f t="shared" si="0"/>
        <v>0.73614190687361425</v>
      </c>
      <c r="J45" s="4">
        <v>59.7</v>
      </c>
      <c r="K45" s="4">
        <v>66.400000000000006</v>
      </c>
      <c r="L45" s="4">
        <v>57.5</v>
      </c>
      <c r="M45" s="4">
        <f>AVERAGE(J45:K45)</f>
        <v>63.050000000000004</v>
      </c>
      <c r="N45" s="4">
        <f>K45/J45</f>
        <v>1.1122278056951425</v>
      </c>
      <c r="O45" s="4">
        <f t="shared" si="1"/>
        <v>0.89909638554216864</v>
      </c>
    </row>
    <row r="46" spans="1:15" x14ac:dyDescent="0.25">
      <c r="A46">
        <v>34</v>
      </c>
      <c r="B46">
        <v>91</v>
      </c>
      <c r="C46">
        <v>82.6</v>
      </c>
      <c r="D46">
        <v>77</v>
      </c>
      <c r="F46">
        <v>82.6</v>
      </c>
      <c r="G46">
        <v>7</v>
      </c>
      <c r="I46">
        <f t="shared" si="0"/>
        <v>0.84615384615384615</v>
      </c>
      <c r="J46" s="4">
        <v>60.3</v>
      </c>
      <c r="K46" s="4">
        <v>77</v>
      </c>
      <c r="L46" s="4">
        <v>60</v>
      </c>
      <c r="M46" s="4">
        <f>AVERAGE(J46:L46)</f>
        <v>65.766666666666666</v>
      </c>
      <c r="N46" s="4">
        <f>K46/J46</f>
        <v>1.2769485903814262</v>
      </c>
      <c r="O46" s="4">
        <f t="shared" si="1"/>
        <v>0.7831168831168831</v>
      </c>
    </row>
    <row r="47" spans="1:15" x14ac:dyDescent="0.25">
      <c r="A47">
        <v>35</v>
      </c>
      <c r="B47">
        <v>90.7</v>
      </c>
      <c r="C47">
        <v>91.7</v>
      </c>
      <c r="F47">
        <v>90.8</v>
      </c>
      <c r="J47" s="4"/>
      <c r="K47" s="4"/>
      <c r="L47" s="4"/>
      <c r="M47" s="4"/>
      <c r="N47" s="4"/>
      <c r="O47" s="4"/>
    </row>
    <row r="48" spans="1:15" x14ac:dyDescent="0.25">
      <c r="A48">
        <v>36</v>
      </c>
      <c r="B48">
        <v>93.8</v>
      </c>
      <c r="G48">
        <v>6</v>
      </c>
      <c r="J48" s="4"/>
      <c r="K48" s="4"/>
      <c r="L48" s="4"/>
      <c r="M48" s="4"/>
      <c r="N48" s="4"/>
      <c r="O48" s="4"/>
    </row>
    <row r="49" spans="1:15" x14ac:dyDescent="0.25">
      <c r="A49">
        <v>37</v>
      </c>
      <c r="B49">
        <v>92.9</v>
      </c>
      <c r="E49">
        <v>29.8</v>
      </c>
      <c r="J49" s="4"/>
      <c r="K49" s="4"/>
      <c r="L49" s="4"/>
      <c r="M49" s="4"/>
      <c r="N49" s="4"/>
      <c r="O49" s="4"/>
    </row>
    <row r="50" spans="1:15" x14ac:dyDescent="0.25">
      <c r="A50">
        <v>38</v>
      </c>
      <c r="B50">
        <v>91.6</v>
      </c>
      <c r="G50">
        <v>6</v>
      </c>
      <c r="J50" s="4"/>
      <c r="K50" s="4"/>
      <c r="L50" s="4"/>
      <c r="M50" s="4"/>
      <c r="N50" s="4"/>
      <c r="O50" s="4"/>
    </row>
    <row r="51" spans="1:15" x14ac:dyDescent="0.25">
      <c r="A51">
        <v>39</v>
      </c>
      <c r="B51">
        <v>94.9</v>
      </c>
      <c r="G51">
        <v>6</v>
      </c>
      <c r="J51" s="4"/>
      <c r="K51" s="4"/>
      <c r="L51" s="4"/>
      <c r="M51" s="4"/>
      <c r="N51" s="4"/>
      <c r="O51" s="4"/>
    </row>
    <row r="52" spans="1:15" x14ac:dyDescent="0.25">
      <c r="A52">
        <v>40</v>
      </c>
      <c r="B52">
        <v>92.34</v>
      </c>
      <c r="E52">
        <v>32.5</v>
      </c>
      <c r="J52" s="4"/>
      <c r="K52" s="4"/>
      <c r="L52" s="4"/>
      <c r="M52" s="4"/>
      <c r="N52" s="4"/>
      <c r="O52" s="4"/>
    </row>
    <row r="53" spans="1:15" x14ac:dyDescent="0.25">
      <c r="A53">
        <v>41</v>
      </c>
      <c r="B53">
        <v>93.8</v>
      </c>
      <c r="C53">
        <v>89.7</v>
      </c>
      <c r="D53">
        <v>78.2</v>
      </c>
      <c r="F53">
        <v>91.2</v>
      </c>
      <c r="I53">
        <f t="shared" si="0"/>
        <v>0.83368869936034118</v>
      </c>
      <c r="J53" s="4">
        <v>69.900000000000006</v>
      </c>
      <c r="K53" s="4">
        <v>78.2</v>
      </c>
      <c r="L53" s="4">
        <v>62.4</v>
      </c>
      <c r="M53" s="4">
        <f t="shared" ref="M53:M85" si="2">AVERAGE(J53:K53)</f>
        <v>74.050000000000011</v>
      </c>
      <c r="N53" s="4">
        <f>K53/J53</f>
        <v>1.1187410586552218</v>
      </c>
      <c r="O53" s="4">
        <f t="shared" si="1"/>
        <v>0.89386189258312021</v>
      </c>
    </row>
    <row r="54" spans="1:15" x14ac:dyDescent="0.25">
      <c r="A54">
        <v>42</v>
      </c>
      <c r="B54">
        <v>96.5</v>
      </c>
      <c r="G54">
        <v>6</v>
      </c>
      <c r="J54" s="4"/>
      <c r="K54" s="4"/>
      <c r="L54" s="4"/>
      <c r="M54" s="4"/>
      <c r="N54" s="4"/>
      <c r="O54" s="4"/>
    </row>
    <row r="55" spans="1:15" x14ac:dyDescent="0.25">
      <c r="A55">
        <v>43</v>
      </c>
      <c r="B55">
        <v>96.6</v>
      </c>
      <c r="C55">
        <v>74.900000000000006</v>
      </c>
      <c r="D55">
        <v>72</v>
      </c>
      <c r="F55">
        <v>83</v>
      </c>
      <c r="I55">
        <f t="shared" si="0"/>
        <v>0.74534161490683237</v>
      </c>
      <c r="J55" s="4">
        <v>72</v>
      </c>
      <c r="K55" s="4">
        <v>70.8</v>
      </c>
      <c r="L55" s="4">
        <v>71.900000000000006</v>
      </c>
      <c r="M55" s="4">
        <f t="shared" si="2"/>
        <v>71.400000000000006</v>
      </c>
      <c r="N55" s="4">
        <f>K55/J55</f>
        <v>0.98333333333333328</v>
      </c>
      <c r="O55" s="4">
        <f t="shared" si="1"/>
        <v>1.0169491525423728</v>
      </c>
    </row>
    <row r="56" spans="1:15" x14ac:dyDescent="0.25">
      <c r="A56">
        <v>44</v>
      </c>
      <c r="B56">
        <v>98.9</v>
      </c>
      <c r="C56">
        <v>70.33</v>
      </c>
      <c r="D56">
        <v>82.1</v>
      </c>
      <c r="F56">
        <v>83.8</v>
      </c>
      <c r="I56">
        <f t="shared" si="0"/>
        <v>0.83013144590495436</v>
      </c>
      <c r="J56" s="4">
        <v>79</v>
      </c>
      <c r="K56" s="4">
        <v>82.1</v>
      </c>
      <c r="L56" s="4">
        <v>75.8</v>
      </c>
      <c r="M56" s="4">
        <f t="shared" si="2"/>
        <v>80.55</v>
      </c>
      <c r="N56" s="4">
        <f>K56/J56</f>
        <v>1.0392405063291139</v>
      </c>
      <c r="O56" s="4">
        <f t="shared" si="1"/>
        <v>0.96224116930572479</v>
      </c>
    </row>
    <row r="57" spans="1:15" x14ac:dyDescent="0.25">
      <c r="A57">
        <v>45</v>
      </c>
      <c r="B57">
        <v>93.3</v>
      </c>
      <c r="E57">
        <v>31.9</v>
      </c>
      <c r="G57">
        <v>5</v>
      </c>
      <c r="J57" s="4"/>
      <c r="K57" s="4"/>
      <c r="L57" s="4"/>
      <c r="M57" s="4"/>
      <c r="N57" s="4"/>
      <c r="O57" s="4"/>
    </row>
    <row r="58" spans="1:15" x14ac:dyDescent="0.25">
      <c r="A58">
        <v>46</v>
      </c>
      <c r="B58">
        <v>90.9</v>
      </c>
      <c r="C58">
        <v>77.5</v>
      </c>
      <c r="D58">
        <v>73.3</v>
      </c>
      <c r="F58">
        <v>84.3</v>
      </c>
      <c r="I58">
        <f t="shared" si="0"/>
        <v>0.80638063806380633</v>
      </c>
      <c r="J58" s="4">
        <v>72.099999999999994</v>
      </c>
      <c r="K58" s="4">
        <v>73.3</v>
      </c>
      <c r="L58" s="4">
        <v>68.7</v>
      </c>
      <c r="M58" s="4">
        <f>AVERAGE(J58:K58)</f>
        <v>72.699999999999989</v>
      </c>
      <c r="N58" s="4">
        <f>K58/J58</f>
        <v>1.0166435506241331</v>
      </c>
      <c r="O58" s="4">
        <f t="shared" si="1"/>
        <v>0.98362892223738063</v>
      </c>
    </row>
    <row r="59" spans="1:15" x14ac:dyDescent="0.25">
      <c r="A59">
        <v>47</v>
      </c>
      <c r="B59">
        <v>110.1</v>
      </c>
      <c r="E59">
        <v>32.799999999999997</v>
      </c>
      <c r="J59" s="4"/>
      <c r="K59" s="4"/>
      <c r="L59" s="4"/>
      <c r="M59" s="4"/>
      <c r="N59" s="4"/>
      <c r="O59" s="4"/>
    </row>
    <row r="60" spans="1:15" x14ac:dyDescent="0.25">
      <c r="A60">
        <v>48</v>
      </c>
      <c r="B60">
        <v>94.6</v>
      </c>
      <c r="C60">
        <v>87.7</v>
      </c>
      <c r="D60">
        <v>77.5</v>
      </c>
      <c r="F60">
        <v>90.3</v>
      </c>
      <c r="H60">
        <v>9</v>
      </c>
      <c r="I60">
        <f t="shared" si="0"/>
        <v>0.81923890063424953</v>
      </c>
      <c r="J60" s="4">
        <v>59.7</v>
      </c>
      <c r="K60" s="4">
        <v>77.5</v>
      </c>
      <c r="L60" s="4">
        <v>57.4</v>
      </c>
      <c r="M60" s="4">
        <f>AVERAGE(J60:L60)</f>
        <v>64.86666666666666</v>
      </c>
      <c r="N60" s="4">
        <f>K60/J60</f>
        <v>1.2981574539363483</v>
      </c>
      <c r="O60" s="4">
        <f t="shared" si="1"/>
        <v>0.77032258064516135</v>
      </c>
    </row>
    <row r="61" spans="1:15" x14ac:dyDescent="0.25">
      <c r="A61">
        <v>49</v>
      </c>
      <c r="B61">
        <v>86.6</v>
      </c>
      <c r="E61">
        <v>27.4</v>
      </c>
      <c r="G61">
        <v>6</v>
      </c>
      <c r="J61" s="4"/>
      <c r="K61" s="4"/>
      <c r="L61" s="4"/>
      <c r="M61" s="4"/>
      <c r="N61" s="4"/>
      <c r="O61" s="4"/>
    </row>
    <row r="62" spans="1:15" x14ac:dyDescent="0.25">
      <c r="A62">
        <v>50</v>
      </c>
      <c r="B62">
        <v>93.2</v>
      </c>
      <c r="C62">
        <v>71.2</v>
      </c>
      <c r="D62">
        <v>81.3</v>
      </c>
      <c r="F62">
        <v>90.3</v>
      </c>
      <c r="I62">
        <f t="shared" si="0"/>
        <v>0.87231759656652352</v>
      </c>
      <c r="J62" s="4">
        <v>81.3</v>
      </c>
      <c r="K62" s="4">
        <v>71.3</v>
      </c>
      <c r="L62" s="4">
        <v>63.3</v>
      </c>
      <c r="M62" s="4">
        <f t="shared" si="2"/>
        <v>76.3</v>
      </c>
      <c r="N62" s="4">
        <f>K62/J62</f>
        <v>0.87699876998769988</v>
      </c>
      <c r="O62" s="4">
        <f t="shared" si="1"/>
        <v>1.1402524544179524</v>
      </c>
    </row>
    <row r="63" spans="1:15" x14ac:dyDescent="0.25">
      <c r="A63">
        <v>51</v>
      </c>
      <c r="B63">
        <v>91.8</v>
      </c>
      <c r="C63">
        <v>70.760000000000005</v>
      </c>
      <c r="D63">
        <v>67.900000000000006</v>
      </c>
      <c r="F63">
        <v>84.3</v>
      </c>
      <c r="H63">
        <v>9.1</v>
      </c>
      <c r="I63">
        <f t="shared" si="0"/>
        <v>0.73965141612200447</v>
      </c>
      <c r="J63" s="4">
        <v>67.2</v>
      </c>
      <c r="K63" s="4">
        <v>67.900000000000006</v>
      </c>
      <c r="L63" s="4">
        <v>61.2</v>
      </c>
      <c r="M63" s="4">
        <f>AVERAGE(J63:L63)</f>
        <v>65.433333333333337</v>
      </c>
      <c r="N63" s="4">
        <f>K63/J63</f>
        <v>1.0104166666666667</v>
      </c>
      <c r="O63" s="4">
        <f t="shared" si="1"/>
        <v>0.98969072164948446</v>
      </c>
    </row>
    <row r="64" spans="1:15" x14ac:dyDescent="0.25">
      <c r="A64">
        <v>52</v>
      </c>
      <c r="B64">
        <v>93.6</v>
      </c>
      <c r="C64">
        <v>65.900000000000006</v>
      </c>
      <c r="D64">
        <v>73.099999999999994</v>
      </c>
      <c r="F64">
        <v>77</v>
      </c>
      <c r="I64">
        <f t="shared" si="0"/>
        <v>0.78098290598290598</v>
      </c>
      <c r="J64" s="4">
        <v>71</v>
      </c>
      <c r="K64" s="4">
        <v>73.099999999999994</v>
      </c>
      <c r="L64" s="4">
        <v>65</v>
      </c>
      <c r="M64" s="4">
        <f t="shared" si="2"/>
        <v>72.05</v>
      </c>
      <c r="N64" s="4">
        <f>K64/J64</f>
        <v>1.0295774647887324</v>
      </c>
      <c r="O64" s="4">
        <f t="shared" si="1"/>
        <v>0.97127222982216155</v>
      </c>
    </row>
    <row r="65" spans="1:15" x14ac:dyDescent="0.25">
      <c r="A65">
        <v>53</v>
      </c>
      <c r="B65">
        <v>91.3</v>
      </c>
      <c r="C65">
        <v>69.3</v>
      </c>
      <c r="D65">
        <v>71.2</v>
      </c>
      <c r="F65">
        <v>83.5</v>
      </c>
      <c r="I65">
        <f t="shared" si="0"/>
        <v>0.77984665936473174</v>
      </c>
      <c r="J65" s="4">
        <v>71.2</v>
      </c>
      <c r="K65" s="4">
        <v>64.900000000000006</v>
      </c>
      <c r="L65" s="4">
        <v>65.2</v>
      </c>
      <c r="M65" s="4">
        <f>AVERAGE(J65:K65)</f>
        <v>68.050000000000011</v>
      </c>
      <c r="N65" s="4">
        <f>K65/J65</f>
        <v>0.9115168539325843</v>
      </c>
      <c r="O65" s="4">
        <f t="shared" si="1"/>
        <v>1.0970724191063173</v>
      </c>
    </row>
    <row r="66" spans="1:15" x14ac:dyDescent="0.25">
      <c r="A66">
        <v>54</v>
      </c>
      <c r="B66">
        <v>90.6</v>
      </c>
      <c r="C66">
        <v>72.400000000000006</v>
      </c>
      <c r="D66">
        <v>71.599999999999994</v>
      </c>
      <c r="F66">
        <v>86.5</v>
      </c>
      <c r="H66">
        <v>12.8</v>
      </c>
      <c r="I66">
        <f t="shared" si="0"/>
        <v>0.79028697571743933</v>
      </c>
      <c r="J66" s="4">
        <v>67.8</v>
      </c>
      <c r="K66" s="4">
        <v>71.599999999999994</v>
      </c>
      <c r="L66" s="4">
        <v>63.2</v>
      </c>
      <c r="M66" s="4">
        <f>AVERAGE(J66:L66)</f>
        <v>67.533333333333317</v>
      </c>
      <c r="N66" s="4">
        <f>K66/J66</f>
        <v>1.056047197640118</v>
      </c>
      <c r="O66" s="4">
        <f t="shared" si="1"/>
        <v>0.94692737430167606</v>
      </c>
    </row>
    <row r="67" spans="1:15" x14ac:dyDescent="0.25">
      <c r="A67">
        <v>55</v>
      </c>
      <c r="B67">
        <v>94.36</v>
      </c>
      <c r="E67">
        <v>31</v>
      </c>
      <c r="G67">
        <v>6</v>
      </c>
      <c r="J67" s="4"/>
      <c r="K67" s="4"/>
      <c r="L67" s="4"/>
      <c r="M67" s="4"/>
      <c r="N67" s="4"/>
      <c r="O67" s="4"/>
    </row>
    <row r="68" spans="1:15" x14ac:dyDescent="0.25">
      <c r="A68">
        <v>56</v>
      </c>
      <c r="B68">
        <v>100.93</v>
      </c>
      <c r="E68">
        <v>31.7</v>
      </c>
      <c r="J68" s="4"/>
      <c r="K68" s="4"/>
      <c r="L68" s="4"/>
      <c r="M68" s="4"/>
      <c r="N68" s="4"/>
      <c r="O68" s="4"/>
    </row>
    <row r="69" spans="1:15" x14ac:dyDescent="0.25">
      <c r="A69">
        <v>57</v>
      </c>
      <c r="B69">
        <v>95.6</v>
      </c>
      <c r="G69">
        <v>5</v>
      </c>
      <c r="J69" s="4"/>
      <c r="K69" s="4"/>
      <c r="L69" s="4"/>
      <c r="M69" s="4"/>
      <c r="N69" s="4"/>
      <c r="O69" s="4"/>
    </row>
    <row r="70" spans="1:15" x14ac:dyDescent="0.25">
      <c r="A70">
        <v>58</v>
      </c>
      <c r="B70">
        <v>91.8</v>
      </c>
      <c r="C70">
        <v>72.099999999999994</v>
      </c>
      <c r="D70">
        <v>61.5</v>
      </c>
      <c r="F70">
        <v>84.5</v>
      </c>
      <c r="H70">
        <v>8.9</v>
      </c>
      <c r="I70">
        <f t="shared" si="0"/>
        <v>0.66993464052287588</v>
      </c>
      <c r="J70" s="4">
        <v>61.5</v>
      </c>
      <c r="K70" s="4">
        <v>60</v>
      </c>
      <c r="L70" s="4">
        <v>59.8</v>
      </c>
      <c r="M70" s="4">
        <f>AVERAGE(J70:L70)</f>
        <v>60.433333333333337</v>
      </c>
      <c r="N70" s="4">
        <f>K70/J70</f>
        <v>0.97560975609756095</v>
      </c>
      <c r="O70" s="4">
        <f t="shared" si="1"/>
        <v>1.0249999999999999</v>
      </c>
    </row>
    <row r="71" spans="1:15" x14ac:dyDescent="0.25">
      <c r="A71">
        <v>59</v>
      </c>
      <c r="B71">
        <v>91.5</v>
      </c>
      <c r="C71">
        <v>77.8</v>
      </c>
      <c r="D71">
        <v>81.900000000000006</v>
      </c>
      <c r="F71">
        <v>90.9</v>
      </c>
      <c r="H71">
        <v>13.2</v>
      </c>
      <c r="I71">
        <f t="shared" si="0"/>
        <v>0.89508196721311484</v>
      </c>
      <c r="J71" s="4">
        <v>73</v>
      </c>
      <c r="K71" s="4">
        <v>81.900000000000006</v>
      </c>
      <c r="L71" s="4">
        <v>62.5</v>
      </c>
      <c r="M71" s="4">
        <f>AVERAGE(J71:L71)</f>
        <v>72.466666666666669</v>
      </c>
      <c r="N71" s="4">
        <f>K71/J71</f>
        <v>1.1219178082191781</v>
      </c>
      <c r="O71" s="4">
        <f t="shared" si="1"/>
        <v>0.89133089133089127</v>
      </c>
    </row>
    <row r="72" spans="1:15" x14ac:dyDescent="0.25">
      <c r="A72">
        <v>60</v>
      </c>
      <c r="B72">
        <v>104.6</v>
      </c>
      <c r="C72">
        <v>78.2</v>
      </c>
      <c r="D72">
        <v>73.099999999999994</v>
      </c>
      <c r="F72">
        <v>81</v>
      </c>
      <c r="I72">
        <f t="shared" si="0"/>
        <v>0.69885277246653921</v>
      </c>
      <c r="J72" s="4">
        <v>70.900000000000006</v>
      </c>
      <c r="K72" s="4">
        <v>73.099999999999994</v>
      </c>
      <c r="L72" s="4">
        <v>65</v>
      </c>
      <c r="M72" s="4">
        <f t="shared" si="2"/>
        <v>72</v>
      </c>
      <c r="N72" s="4">
        <f>K72/J72</f>
        <v>1.0310296191819461</v>
      </c>
      <c r="O72" s="4">
        <f t="shared" si="1"/>
        <v>0.96990424076607407</v>
      </c>
    </row>
    <row r="73" spans="1:15" x14ac:dyDescent="0.25">
      <c r="A73">
        <v>61</v>
      </c>
      <c r="B73">
        <v>93.4</v>
      </c>
      <c r="E73">
        <v>29.1</v>
      </c>
      <c r="G73">
        <v>8</v>
      </c>
      <c r="J73" s="4"/>
      <c r="K73" s="4"/>
      <c r="L73" s="4"/>
      <c r="M73" s="4"/>
      <c r="N73" s="4"/>
      <c r="O73" s="4"/>
    </row>
    <row r="74" spans="1:15" x14ac:dyDescent="0.25">
      <c r="A74">
        <v>62</v>
      </c>
      <c r="B74">
        <v>103</v>
      </c>
      <c r="C74">
        <v>81</v>
      </c>
      <c r="D74">
        <v>70.5</v>
      </c>
      <c r="F74">
        <v>80.2</v>
      </c>
      <c r="I74">
        <f t="shared" si="0"/>
        <v>0.68446601941747576</v>
      </c>
      <c r="J74" s="4">
        <v>62.2</v>
      </c>
      <c r="K74" s="4">
        <v>70.5</v>
      </c>
      <c r="L74" s="4">
        <v>60.8</v>
      </c>
      <c r="M74" s="4">
        <f t="shared" si="2"/>
        <v>66.349999999999994</v>
      </c>
      <c r="N74" s="4">
        <f>K74/J74</f>
        <v>1.1334405144694533</v>
      </c>
      <c r="O74" s="4">
        <f t="shared" si="1"/>
        <v>0.88226950354609934</v>
      </c>
    </row>
    <row r="75" spans="1:15" x14ac:dyDescent="0.25">
      <c r="A75">
        <v>63</v>
      </c>
      <c r="B75">
        <v>91.1</v>
      </c>
      <c r="E75">
        <v>31.1</v>
      </c>
      <c r="G75">
        <v>7</v>
      </c>
      <c r="J75" s="4"/>
      <c r="K75" s="4"/>
      <c r="L75" s="4"/>
      <c r="M75" s="4"/>
      <c r="N75" s="4"/>
      <c r="O75" s="4"/>
    </row>
    <row r="76" spans="1:15" x14ac:dyDescent="0.25">
      <c r="A76">
        <v>64</v>
      </c>
      <c r="B76">
        <v>104.2</v>
      </c>
      <c r="C76">
        <v>81</v>
      </c>
      <c r="D76">
        <v>81.5</v>
      </c>
      <c r="F76">
        <v>86.1</v>
      </c>
      <c r="H76">
        <v>12.7</v>
      </c>
      <c r="I76">
        <f t="shared" si="0"/>
        <v>0.78214971209213047</v>
      </c>
      <c r="J76" s="4">
        <v>78.8</v>
      </c>
      <c r="K76" s="4">
        <v>81.5</v>
      </c>
      <c r="L76" s="4">
        <v>75</v>
      </c>
      <c r="M76" s="4">
        <f>AVERAGE(J76:L76)</f>
        <v>78.433333333333337</v>
      </c>
      <c r="N76" s="4">
        <f>K76/J76</f>
        <v>1.0342639593908629</v>
      </c>
      <c r="O76" s="4">
        <f t="shared" si="1"/>
        <v>0.96687116564417175</v>
      </c>
    </row>
    <row r="77" spans="1:15" x14ac:dyDescent="0.25">
      <c r="A77">
        <v>65</v>
      </c>
      <c r="B77">
        <v>96.9</v>
      </c>
      <c r="E77">
        <v>32.799999999999997</v>
      </c>
      <c r="G77">
        <v>6</v>
      </c>
      <c r="J77" s="4"/>
      <c r="K77" s="4"/>
      <c r="L77" s="4"/>
      <c r="M77" s="4"/>
      <c r="N77" s="4"/>
      <c r="O77" s="4"/>
    </row>
    <row r="78" spans="1:15" x14ac:dyDescent="0.25">
      <c r="A78">
        <v>66</v>
      </c>
      <c r="B78">
        <v>98.7</v>
      </c>
      <c r="E78">
        <v>32.5</v>
      </c>
      <c r="G78">
        <v>7</v>
      </c>
      <c r="J78" s="4"/>
      <c r="K78" s="4"/>
      <c r="L78" s="4"/>
      <c r="M78" s="4"/>
      <c r="N78" s="4"/>
      <c r="O78" s="4"/>
    </row>
    <row r="79" spans="1:15" x14ac:dyDescent="0.25">
      <c r="A79">
        <v>67</v>
      </c>
      <c r="B79">
        <v>89.6</v>
      </c>
      <c r="C79">
        <v>67.3</v>
      </c>
      <c r="D79">
        <v>69.400000000000006</v>
      </c>
      <c r="F79">
        <v>84</v>
      </c>
      <c r="H79">
        <v>10.5</v>
      </c>
      <c r="I79">
        <f t="shared" ref="I79:I99" si="3">D79/B79</f>
        <v>0.77455357142857151</v>
      </c>
      <c r="J79" s="4">
        <v>69.3</v>
      </c>
      <c r="K79" s="4">
        <v>69.400000000000006</v>
      </c>
      <c r="L79" s="4">
        <v>59.6</v>
      </c>
      <c r="M79" s="4">
        <f>AVERAGE(J79:L79)</f>
        <v>66.099999999999994</v>
      </c>
      <c r="N79" s="4">
        <f>K79/J79</f>
        <v>1.0014430014430016</v>
      </c>
      <c r="O79" s="4">
        <f t="shared" ref="O79:O99" si="4">J79/K79</f>
        <v>0.99855907780979813</v>
      </c>
    </row>
    <row r="80" spans="1:15" x14ac:dyDescent="0.25">
      <c r="A80">
        <v>68</v>
      </c>
      <c r="B80">
        <v>102.6</v>
      </c>
      <c r="C80">
        <v>97</v>
      </c>
      <c r="D80">
        <v>77.599999999999994</v>
      </c>
      <c r="F80">
        <v>90</v>
      </c>
      <c r="H80">
        <v>10.9</v>
      </c>
      <c r="I80">
        <f t="shared" si="3"/>
        <v>0.75633528265107208</v>
      </c>
      <c r="J80" s="4">
        <v>77.599999999999994</v>
      </c>
      <c r="K80" s="4">
        <v>70.099999999999994</v>
      </c>
      <c r="L80" s="4">
        <v>66.599999999999994</v>
      </c>
      <c r="M80" s="4">
        <f>AVERAGE(J80:L80)</f>
        <v>71.433333333333323</v>
      </c>
      <c r="N80" s="4">
        <f>K80/J80</f>
        <v>0.90335051546391754</v>
      </c>
      <c r="O80" s="4">
        <f t="shared" si="4"/>
        <v>1.1069900142653353</v>
      </c>
    </row>
    <row r="81" spans="1:15" x14ac:dyDescent="0.25">
      <c r="A81">
        <v>69</v>
      </c>
      <c r="B81">
        <v>103.1</v>
      </c>
      <c r="E81">
        <v>31.7</v>
      </c>
      <c r="G81">
        <v>5</v>
      </c>
      <c r="J81" s="4"/>
      <c r="K81" s="4"/>
      <c r="L81" s="4"/>
      <c r="M81" s="4"/>
      <c r="N81" s="4"/>
      <c r="O81" s="4"/>
    </row>
    <row r="82" spans="1:15" x14ac:dyDescent="0.25">
      <c r="A82">
        <v>70</v>
      </c>
      <c r="B82">
        <v>93.9</v>
      </c>
      <c r="E82">
        <v>27.2</v>
      </c>
      <c r="G82">
        <v>6</v>
      </c>
      <c r="J82" s="4"/>
      <c r="K82" s="4"/>
      <c r="L82" s="4"/>
      <c r="M82" s="4"/>
      <c r="N82" s="4"/>
      <c r="O82" s="4"/>
    </row>
    <row r="83" spans="1:15" x14ac:dyDescent="0.25">
      <c r="A83">
        <v>71</v>
      </c>
      <c r="B83">
        <v>98.1</v>
      </c>
      <c r="E83">
        <v>30.9</v>
      </c>
      <c r="G83">
        <v>6</v>
      </c>
      <c r="J83" s="4"/>
      <c r="K83" s="4"/>
      <c r="L83" s="4"/>
      <c r="M83" s="4"/>
      <c r="N83" s="4"/>
      <c r="O83" s="4"/>
    </row>
    <row r="84" spans="1:15" x14ac:dyDescent="0.25">
      <c r="A84">
        <v>72</v>
      </c>
      <c r="B84">
        <v>96.5</v>
      </c>
      <c r="E84">
        <v>30.7</v>
      </c>
      <c r="J84" s="4"/>
      <c r="K84" s="4"/>
      <c r="L84" s="4"/>
      <c r="M84" s="4"/>
      <c r="N84" s="4"/>
      <c r="O84" s="4"/>
    </row>
    <row r="85" spans="1:15" x14ac:dyDescent="0.25">
      <c r="A85">
        <v>73</v>
      </c>
      <c r="B85">
        <v>88.1</v>
      </c>
      <c r="C85">
        <v>84.6</v>
      </c>
      <c r="D85">
        <v>79.2</v>
      </c>
      <c r="F85">
        <v>89.3</v>
      </c>
      <c r="I85">
        <f t="shared" si="3"/>
        <v>0.89897843359818397</v>
      </c>
      <c r="J85" s="4">
        <v>72.8</v>
      </c>
      <c r="K85" s="4">
        <v>79.2</v>
      </c>
      <c r="L85" s="4">
        <v>61.9</v>
      </c>
      <c r="M85" s="4">
        <f t="shared" si="2"/>
        <v>76</v>
      </c>
      <c r="N85" s="4">
        <f>K85/J85</f>
        <v>1.087912087912088</v>
      </c>
      <c r="O85" s="4">
        <f t="shared" si="4"/>
        <v>0.91919191919191912</v>
      </c>
    </row>
    <row r="86" spans="1:15" x14ac:dyDescent="0.25">
      <c r="A86">
        <v>74</v>
      </c>
      <c r="B86">
        <v>98.3</v>
      </c>
      <c r="C86">
        <v>55</v>
      </c>
      <c r="E86">
        <v>31</v>
      </c>
      <c r="J86" s="4"/>
      <c r="K86" s="4"/>
      <c r="L86" s="4"/>
      <c r="M86" s="4"/>
      <c r="N86" s="4"/>
      <c r="O86" s="4"/>
    </row>
    <row r="87" spans="1:15" x14ac:dyDescent="0.25">
      <c r="A87">
        <v>75</v>
      </c>
      <c r="B87">
        <v>81</v>
      </c>
      <c r="E87">
        <v>31.8</v>
      </c>
      <c r="G87">
        <v>7</v>
      </c>
      <c r="J87" s="4"/>
      <c r="K87" s="4"/>
      <c r="L87" s="4"/>
      <c r="M87" s="4"/>
      <c r="N87" s="4"/>
      <c r="O87" s="4"/>
    </row>
    <row r="88" spans="1:15" x14ac:dyDescent="0.25">
      <c r="A88">
        <v>76</v>
      </c>
      <c r="B88">
        <v>96.9</v>
      </c>
      <c r="C88">
        <v>79.3</v>
      </c>
      <c r="D88">
        <v>73.5</v>
      </c>
      <c r="F88">
        <v>73.5</v>
      </c>
      <c r="H88">
        <v>12.3</v>
      </c>
      <c r="I88">
        <f t="shared" si="3"/>
        <v>0.75851393188854488</v>
      </c>
      <c r="J88" s="4">
        <v>73.5</v>
      </c>
      <c r="K88" s="4">
        <v>71</v>
      </c>
      <c r="L88" s="4">
        <v>68.5</v>
      </c>
      <c r="M88" s="4">
        <f>AVERAGE(J88:L88)</f>
        <v>71</v>
      </c>
      <c r="N88" s="4">
        <f>K88/J88</f>
        <v>0.96598639455782309</v>
      </c>
      <c r="O88" s="4">
        <f t="shared" si="4"/>
        <v>1.0352112676056338</v>
      </c>
    </row>
    <row r="89" spans="1:15" x14ac:dyDescent="0.25">
      <c r="A89">
        <v>77</v>
      </c>
      <c r="B89">
        <v>93.2</v>
      </c>
      <c r="E89">
        <v>32.1</v>
      </c>
      <c r="G89">
        <v>5</v>
      </c>
      <c r="J89" s="4"/>
      <c r="K89" s="4"/>
      <c r="L89" s="4"/>
      <c r="M89" s="4"/>
      <c r="N89" s="4"/>
      <c r="O89" s="4"/>
    </row>
    <row r="90" spans="1:15" x14ac:dyDescent="0.25">
      <c r="A90">
        <v>78</v>
      </c>
      <c r="B90">
        <v>91.6</v>
      </c>
      <c r="C90">
        <v>85.5</v>
      </c>
      <c r="D90" t="s">
        <v>8</v>
      </c>
      <c r="F90">
        <v>89.8</v>
      </c>
      <c r="J90" s="4"/>
      <c r="K90" s="4"/>
      <c r="L90" s="4"/>
      <c r="M90" s="4"/>
      <c r="N90" s="4" t="s">
        <v>8</v>
      </c>
      <c r="O90" s="4"/>
    </row>
    <row r="91" spans="1:15" x14ac:dyDescent="0.25">
      <c r="A91">
        <v>79</v>
      </c>
      <c r="B91">
        <v>92.3</v>
      </c>
      <c r="E91">
        <v>29.3</v>
      </c>
      <c r="G91">
        <v>7</v>
      </c>
      <c r="J91" s="4"/>
      <c r="K91" s="4"/>
      <c r="L91" s="4"/>
      <c r="M91" s="4"/>
      <c r="N91" s="4"/>
      <c r="O91" s="4"/>
    </row>
    <row r="92" spans="1:15" x14ac:dyDescent="0.25">
      <c r="A92">
        <v>80</v>
      </c>
      <c r="B92">
        <v>93.9</v>
      </c>
      <c r="C92">
        <v>66.599999999999994</v>
      </c>
      <c r="D92">
        <v>77.7</v>
      </c>
      <c r="F92">
        <v>77.7</v>
      </c>
      <c r="H92">
        <v>9.9</v>
      </c>
      <c r="I92">
        <f t="shared" si="3"/>
        <v>0.82747603833865813</v>
      </c>
      <c r="J92" s="4">
        <v>74</v>
      </c>
      <c r="K92" s="4">
        <v>77.7</v>
      </c>
      <c r="L92" s="4">
        <v>73.099999999999994</v>
      </c>
      <c r="M92" s="4">
        <f>AVERAGE(J92:L92)</f>
        <v>74.933333333333323</v>
      </c>
      <c r="N92" s="4">
        <f>K92/J92</f>
        <v>1.05</v>
      </c>
      <c r="O92" s="4">
        <f t="shared" si="4"/>
        <v>0.95238095238095233</v>
      </c>
    </row>
    <row r="93" spans="1:15" x14ac:dyDescent="0.25">
      <c r="A93">
        <v>81</v>
      </c>
      <c r="B93">
        <v>90.5</v>
      </c>
      <c r="E93">
        <v>30.5</v>
      </c>
      <c r="J93" s="4"/>
      <c r="K93" s="4"/>
      <c r="L93" s="4"/>
      <c r="M93" s="4"/>
      <c r="N93" s="4"/>
      <c r="O93" s="4"/>
    </row>
    <row r="94" spans="1:15" x14ac:dyDescent="0.25">
      <c r="A94">
        <v>82</v>
      </c>
      <c r="B94">
        <v>95.2</v>
      </c>
      <c r="E94">
        <v>30.4</v>
      </c>
      <c r="J94" s="4"/>
      <c r="K94" s="4"/>
      <c r="L94" s="4"/>
      <c r="M94" s="4"/>
      <c r="N94" s="4"/>
      <c r="O94" s="4"/>
    </row>
    <row r="95" spans="1:15" x14ac:dyDescent="0.25">
      <c r="A95">
        <v>83</v>
      </c>
      <c r="B95">
        <v>95.5</v>
      </c>
      <c r="E95">
        <v>30.5</v>
      </c>
      <c r="G95">
        <v>7</v>
      </c>
      <c r="J95" s="4"/>
      <c r="K95" s="4"/>
      <c r="L95" s="4"/>
      <c r="M95" s="4"/>
      <c r="N95" s="4"/>
      <c r="O95" s="4"/>
    </row>
    <row r="96" spans="1:15" x14ac:dyDescent="0.25">
      <c r="A96">
        <v>84</v>
      </c>
      <c r="B96">
        <v>95.5</v>
      </c>
      <c r="E96">
        <v>30.8</v>
      </c>
      <c r="G96">
        <v>6</v>
      </c>
      <c r="J96" s="4"/>
      <c r="K96" s="4"/>
      <c r="L96" s="4"/>
      <c r="M96" s="4"/>
      <c r="N96" s="4"/>
      <c r="O96" s="4"/>
    </row>
    <row r="97" spans="1:15" x14ac:dyDescent="0.25">
      <c r="A97">
        <v>85</v>
      </c>
      <c r="B97">
        <v>93.8</v>
      </c>
      <c r="E97">
        <v>32.1</v>
      </c>
      <c r="M97" s="4"/>
      <c r="N97" s="4"/>
      <c r="O97" s="4"/>
    </row>
    <row r="98" spans="1:15" x14ac:dyDescent="0.25">
      <c r="A98">
        <v>86</v>
      </c>
      <c r="B98">
        <v>93.6</v>
      </c>
      <c r="C98">
        <v>87.3</v>
      </c>
      <c r="D98">
        <v>76.8</v>
      </c>
      <c r="F98">
        <v>78.3</v>
      </c>
      <c r="H98">
        <v>12.4</v>
      </c>
      <c r="I98">
        <f t="shared" si="3"/>
        <v>0.82051282051282048</v>
      </c>
      <c r="J98">
        <v>78.3</v>
      </c>
      <c r="K98">
        <v>78.3</v>
      </c>
      <c r="L98">
        <v>61.5</v>
      </c>
      <c r="M98" s="4">
        <f>AVERAGE(J98:L98)</f>
        <v>72.7</v>
      </c>
      <c r="N98" s="4">
        <f>K98/J98</f>
        <v>1</v>
      </c>
      <c r="O98" s="4">
        <f t="shared" si="4"/>
        <v>1</v>
      </c>
    </row>
    <row r="99" spans="1:15" x14ac:dyDescent="0.25">
      <c r="A99">
        <v>87</v>
      </c>
      <c r="B99">
        <v>96.9</v>
      </c>
      <c r="C99">
        <v>85.3</v>
      </c>
      <c r="D99">
        <v>67.8</v>
      </c>
      <c r="F99">
        <v>73.599999999999994</v>
      </c>
      <c r="H99">
        <v>12.3</v>
      </c>
      <c r="I99">
        <f t="shared" si="3"/>
        <v>0.69969040247678016</v>
      </c>
      <c r="J99">
        <v>73.599999999999994</v>
      </c>
      <c r="K99">
        <v>65.3</v>
      </c>
      <c r="L99">
        <v>72.3</v>
      </c>
      <c r="M99" s="4">
        <f>AVERAGE(J99:L99)</f>
        <v>70.399999999999991</v>
      </c>
      <c r="N99" s="4">
        <f>K99/J99</f>
        <v>0.8872282608695653</v>
      </c>
      <c r="O99" s="4">
        <f t="shared" si="4"/>
        <v>1.127105666156202</v>
      </c>
    </row>
    <row r="100" spans="1:15" x14ac:dyDescent="0.25">
      <c r="I100" s="4"/>
    </row>
    <row r="101" spans="1:15" x14ac:dyDescent="0.25">
      <c r="B101" t="s">
        <v>20</v>
      </c>
      <c r="C101" t="s">
        <v>19</v>
      </c>
      <c r="D101" t="s">
        <v>3</v>
      </c>
      <c r="E101" t="s">
        <v>18</v>
      </c>
      <c r="F101" t="s">
        <v>21</v>
      </c>
      <c r="G101" t="s">
        <v>22</v>
      </c>
      <c r="I101" t="s">
        <v>36</v>
      </c>
      <c r="J101" t="s">
        <v>29</v>
      </c>
      <c r="K101" t="s">
        <v>32</v>
      </c>
      <c r="L101" t="s">
        <v>30</v>
      </c>
      <c r="N101" t="s">
        <v>26</v>
      </c>
      <c r="O101" t="s">
        <v>39</v>
      </c>
    </row>
    <row r="102" spans="1:15" x14ac:dyDescent="0.25">
      <c r="A102" s="3" t="s">
        <v>14</v>
      </c>
      <c r="B102" s="4">
        <v>87</v>
      </c>
      <c r="C102" s="4">
        <v>37</v>
      </c>
      <c r="D102" s="4">
        <v>34</v>
      </c>
      <c r="E102" s="4">
        <v>41</v>
      </c>
      <c r="F102" s="4">
        <v>34</v>
      </c>
      <c r="G102" s="4">
        <v>42</v>
      </c>
      <c r="H102" s="4">
        <v>16</v>
      </c>
      <c r="I102" s="4">
        <v>34</v>
      </c>
      <c r="J102" s="4">
        <v>34</v>
      </c>
      <c r="K102" s="4">
        <v>34</v>
      </c>
      <c r="L102" s="4">
        <v>34</v>
      </c>
      <c r="M102" s="4">
        <v>34</v>
      </c>
      <c r="N102" s="4">
        <v>34</v>
      </c>
      <c r="O102" s="4">
        <v>34</v>
      </c>
    </row>
    <row r="103" spans="1:15" x14ac:dyDescent="0.25">
      <c r="A103" s="1" t="s">
        <v>16</v>
      </c>
      <c r="B103" s="4">
        <f>MIN(B13:B99)</f>
        <v>81</v>
      </c>
      <c r="C103" s="4">
        <f>MIN(C13:C99)</f>
        <v>55</v>
      </c>
      <c r="D103" s="4">
        <f>MIN(D13:D99)</f>
        <v>61.5</v>
      </c>
      <c r="E103" s="4">
        <f>MIN(E13:E99)</f>
        <v>26.6</v>
      </c>
      <c r="F103" s="4">
        <f t="shared" ref="F103:M103" si="5">MIN(F13:F99)</f>
        <v>73.5</v>
      </c>
      <c r="G103" s="4">
        <f t="shared" si="5"/>
        <v>5</v>
      </c>
      <c r="H103" s="4">
        <f t="shared" si="5"/>
        <v>8.9</v>
      </c>
      <c r="I103" s="4">
        <f t="shared" si="5"/>
        <v>0.66993464052287588</v>
      </c>
      <c r="J103" s="4">
        <f t="shared" si="5"/>
        <v>59.7</v>
      </c>
      <c r="K103" s="4">
        <f t="shared" si="5"/>
        <v>60</v>
      </c>
      <c r="L103" s="4">
        <f t="shared" si="5"/>
        <v>57.4</v>
      </c>
      <c r="M103" s="4">
        <f t="shared" si="5"/>
        <v>60.433333333333337</v>
      </c>
      <c r="N103" s="4">
        <f>MIN(N13:N99)</f>
        <v>0.87699876998769988</v>
      </c>
      <c r="O103" s="4">
        <f>MIN(O13:O99)</f>
        <v>0.77032258064516135</v>
      </c>
    </row>
    <row r="104" spans="1:15" x14ac:dyDescent="0.25">
      <c r="A104" s="1" t="s">
        <v>17</v>
      </c>
      <c r="B104" s="4">
        <f t="shared" ref="B104:I104" si="6">MAX(B13:B99)</f>
        <v>114.8</v>
      </c>
      <c r="C104" s="4">
        <f t="shared" si="6"/>
        <v>97</v>
      </c>
      <c r="D104" s="4">
        <f t="shared" si="6"/>
        <v>87.4</v>
      </c>
      <c r="E104" s="4">
        <f t="shared" si="6"/>
        <v>32.9</v>
      </c>
      <c r="F104" s="4">
        <f t="shared" si="6"/>
        <v>91.2</v>
      </c>
      <c r="G104" s="4">
        <f t="shared" si="6"/>
        <v>8</v>
      </c>
      <c r="H104" s="4">
        <f t="shared" si="6"/>
        <v>13.2</v>
      </c>
      <c r="I104" s="4">
        <f t="shared" si="6"/>
        <v>0.96131968145620017</v>
      </c>
      <c r="J104" s="4">
        <f t="shared" ref="J104:O104" si="7">MAX(J13:J99)</f>
        <v>84.4</v>
      </c>
      <c r="K104" s="4">
        <f t="shared" si="7"/>
        <v>87.4</v>
      </c>
      <c r="L104" s="4">
        <f t="shared" si="7"/>
        <v>78.099999999999994</v>
      </c>
      <c r="M104" s="4">
        <f t="shared" si="7"/>
        <v>85.9</v>
      </c>
      <c r="N104" s="4">
        <f t="shared" si="7"/>
        <v>1.2981574539363483</v>
      </c>
      <c r="O104" s="4">
        <f t="shared" si="7"/>
        <v>1.1402524544179524</v>
      </c>
    </row>
    <row r="105" spans="1:15" x14ac:dyDescent="0.25">
      <c r="A105" s="1" t="s">
        <v>15</v>
      </c>
      <c r="B105" s="4">
        <f t="shared" ref="B105:I105" si="8">MEDIAN(B13:B99)</f>
        <v>93.8</v>
      </c>
      <c r="C105" s="4">
        <f t="shared" si="8"/>
        <v>78.2</v>
      </c>
      <c r="D105" s="4">
        <f t="shared" si="8"/>
        <v>76.400000000000006</v>
      </c>
      <c r="E105" s="4">
        <f t="shared" si="8"/>
        <v>31</v>
      </c>
      <c r="F105" s="4">
        <f t="shared" si="8"/>
        <v>84.25</v>
      </c>
      <c r="G105" s="4">
        <f t="shared" si="8"/>
        <v>6</v>
      </c>
      <c r="H105" s="4">
        <f t="shared" si="8"/>
        <v>11.2</v>
      </c>
      <c r="I105" s="4">
        <f t="shared" si="8"/>
        <v>0.79790575916230366</v>
      </c>
      <c r="J105" s="4">
        <f t="shared" ref="J105:O105" si="9">MEDIAN(J13:J99)</f>
        <v>72</v>
      </c>
      <c r="K105" s="4">
        <f t="shared" si="9"/>
        <v>73.849999999999994</v>
      </c>
      <c r="L105" s="4">
        <f t="shared" si="9"/>
        <v>65.099999999999994</v>
      </c>
      <c r="M105" s="4">
        <f t="shared" si="9"/>
        <v>71.699999999999989</v>
      </c>
      <c r="N105" s="4">
        <f t="shared" si="9"/>
        <v>1.0349044915437728</v>
      </c>
      <c r="O105" s="4">
        <f t="shared" si="9"/>
        <v>0.96627311142620487</v>
      </c>
    </row>
    <row r="106" spans="1:15" x14ac:dyDescent="0.25">
      <c r="A106" s="1" t="s">
        <v>9</v>
      </c>
      <c r="B106" s="4">
        <f t="shared" ref="B106:I106" si="10">AVERAGE(B13:B99)</f>
        <v>94.6172413793104</v>
      </c>
      <c r="C106" s="4">
        <f t="shared" si="10"/>
        <v>78.334864864864883</v>
      </c>
      <c r="D106" s="4">
        <f t="shared" si="10"/>
        <v>75.67647058823529</v>
      </c>
      <c r="E106" s="4">
        <f t="shared" si="10"/>
        <v>30.537073170731706</v>
      </c>
      <c r="F106" s="4">
        <f t="shared" si="10"/>
        <v>84.247222222222206</v>
      </c>
      <c r="G106" s="4">
        <f t="shared" si="10"/>
        <v>6.1190476190476186</v>
      </c>
      <c r="H106" s="4">
        <f t="shared" si="10"/>
        <v>11.062500000000004</v>
      </c>
      <c r="I106" s="4">
        <f t="shared" si="10"/>
        <v>0.79955530213098502</v>
      </c>
      <c r="J106" s="4">
        <f t="shared" ref="J106:O106" si="11">AVERAGE(J13:J99)</f>
        <v>71.229411764705887</v>
      </c>
      <c r="K106" s="4">
        <f t="shared" si="11"/>
        <v>74.770588235294113</v>
      </c>
      <c r="L106" s="4">
        <f t="shared" si="11"/>
        <v>66.317647058823539</v>
      </c>
      <c r="M106" s="4">
        <f t="shared" si="11"/>
        <v>71.772580645161284</v>
      </c>
      <c r="N106" s="4">
        <f t="shared" si="11"/>
        <v>1.0544950122758419</v>
      </c>
      <c r="O106" s="4">
        <f t="shared" si="11"/>
        <v>0.95658703743104856</v>
      </c>
    </row>
    <row r="107" spans="1:15" x14ac:dyDescent="0.25">
      <c r="A107" s="1" t="s">
        <v>10</v>
      </c>
      <c r="B107" s="4">
        <f>_xlfn.STDEV.S(B13:B99)</f>
        <v>5.5173986307281506</v>
      </c>
      <c r="C107" s="4">
        <f>_xlfn.STDEV.S(C13:C99)</f>
        <v>8.8505296833394773</v>
      </c>
      <c r="D107" s="4">
        <f>_xlfn.STDEV.S(D13:D99)</f>
        <v>5.8849092484714749</v>
      </c>
      <c r="E107" s="4">
        <f>_xlfn.STDEV.S(E13:E99)</f>
        <v>1.7876104775683639</v>
      </c>
      <c r="F107" s="4">
        <f t="shared" ref="F107:O107" si="12">_xlfn.STDEV.S(F13:F99)</f>
        <v>5.1565484641853274</v>
      </c>
      <c r="G107" s="4">
        <f t="shared" si="12"/>
        <v>0.73922771013620536</v>
      </c>
      <c r="H107" s="4">
        <f t="shared" si="12"/>
        <v>1.6378339354158866</v>
      </c>
      <c r="I107" s="4">
        <f t="shared" si="12"/>
        <v>6.6037056915061787E-2</v>
      </c>
      <c r="J107" s="4">
        <f t="shared" si="12"/>
        <v>6.2313736708138387</v>
      </c>
      <c r="K107" s="4">
        <f t="shared" si="12"/>
        <v>6.4096768420296613</v>
      </c>
      <c r="L107" s="4">
        <f t="shared" si="12"/>
        <v>5.8705464403257537</v>
      </c>
      <c r="M107" s="4">
        <f t="shared" si="12"/>
        <v>5.6871924799029587</v>
      </c>
      <c r="N107" s="4">
        <f t="shared" si="12"/>
        <v>0.10107932206360273</v>
      </c>
      <c r="O107" s="4">
        <f t="shared" si="12"/>
        <v>8.9548855642423805E-2</v>
      </c>
    </row>
    <row r="108" spans="1:15" x14ac:dyDescent="0.25">
      <c r="A108" s="1" t="s">
        <v>23</v>
      </c>
      <c r="B108" s="4">
        <f>B107/SQRT(B102)</f>
        <v>0.59152722317005357</v>
      </c>
      <c r="C108" s="4">
        <f t="shared" ref="C108:O108" si="13">C107/SQRT(C102)</f>
        <v>1.4550181170570147</v>
      </c>
      <c r="D108" s="4">
        <f t="shared" si="13"/>
        <v>1.009253609804923</v>
      </c>
      <c r="E108" s="4">
        <f t="shared" si="13"/>
        <v>0.27917785307333903</v>
      </c>
      <c r="F108" s="4">
        <f t="shared" si="13"/>
        <v>0.88434076582656052</v>
      </c>
      <c r="G108" s="4">
        <f>G107/SQRT(G102)</f>
        <v>0.11406531205882273</v>
      </c>
      <c r="H108" s="4">
        <f>H107/SQRT(H102)</f>
        <v>0.40945848385397166</v>
      </c>
      <c r="I108" s="4">
        <f t="shared" si="13"/>
        <v>1.1325261827908426E-2</v>
      </c>
      <c r="J108" s="4">
        <f t="shared" si="13"/>
        <v>1.0686717680388549</v>
      </c>
      <c r="K108" s="4">
        <f t="shared" si="13"/>
        <v>1.099250509628791</v>
      </c>
      <c r="L108" s="4">
        <f t="shared" si="13"/>
        <v>1.0067904085292585</v>
      </c>
      <c r="M108" s="4">
        <f t="shared" si="13"/>
        <v>0.97534546373647346</v>
      </c>
      <c r="N108" s="4">
        <f t="shared" si="13"/>
        <v>1.7334960721071845E-2</v>
      </c>
      <c r="O108" s="4">
        <f t="shared" si="13"/>
        <v>1.5357502043806452E-2</v>
      </c>
    </row>
    <row r="109" spans="1:15" x14ac:dyDescent="0.25">
      <c r="A109" s="1" t="s">
        <v>11</v>
      </c>
      <c r="B109" s="4">
        <f>(B107/B106)*100</f>
        <v>5.8312824917495636</v>
      </c>
      <c r="C109" s="4">
        <f t="shared" ref="C109:O109" si="14">(C107/C106)*100</f>
        <v>11.298327633050093</v>
      </c>
      <c r="D109" s="4">
        <f t="shared" si="14"/>
        <v>7.7764055362623461</v>
      </c>
      <c r="E109" s="4">
        <f t="shared" si="14"/>
        <v>5.8539024600487952</v>
      </c>
      <c r="F109" s="4">
        <f t="shared" si="14"/>
        <v>6.1207341063230514</v>
      </c>
      <c r="G109" s="4">
        <f t="shared" si="14"/>
        <v>12.080764134521644</v>
      </c>
      <c r="H109" s="4">
        <f t="shared" si="14"/>
        <v>14.805278512233999</v>
      </c>
      <c r="I109" s="4">
        <f t="shared" si="14"/>
        <v>8.2592231880720419</v>
      </c>
      <c r="J109" s="4">
        <f t="shared" si="14"/>
        <v>8.7483155011838516</v>
      </c>
      <c r="K109" s="4">
        <f t="shared" si="14"/>
        <v>8.5724574238458224</v>
      </c>
      <c r="L109" s="4">
        <f t="shared" si="14"/>
        <v>8.8521633391465144</v>
      </c>
      <c r="M109" s="4">
        <f t="shared" si="14"/>
        <v>7.9239069137280262</v>
      </c>
      <c r="N109" s="4">
        <f t="shared" si="14"/>
        <v>9.5855666349194379</v>
      </c>
      <c r="O109" s="4">
        <f t="shared" si="14"/>
        <v>9.3612867557677468</v>
      </c>
    </row>
    <row r="110" spans="1:15" x14ac:dyDescent="0.25">
      <c r="A110" s="1"/>
      <c r="I110" s="4"/>
    </row>
  </sheetData>
  <pageMargins left="0.7" right="0.7" top="0.75" bottom="0.75" header="0.3" footer="0.3"/>
  <pageSetup scale="45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0"/>
  <sheetViews>
    <sheetView workbookViewId="0">
      <selection activeCell="M1" sqref="M1"/>
    </sheetView>
  </sheetViews>
  <sheetFormatPr defaultRowHeight="15" x14ac:dyDescent="0.25"/>
  <cols>
    <col min="1" max="1" width="22.5703125" customWidth="1"/>
    <col min="9" max="9" width="13.7109375" customWidth="1"/>
    <col min="12" max="12" width="13.28515625" customWidth="1"/>
    <col min="13" max="13" width="15.5703125" customWidth="1"/>
  </cols>
  <sheetData>
    <row r="1" spans="1:14" ht="23.25" x14ac:dyDescent="0.35">
      <c r="C1" s="5" t="s">
        <v>44</v>
      </c>
    </row>
    <row r="3" spans="1:14" x14ac:dyDescent="0.25">
      <c r="A3" t="s">
        <v>13</v>
      </c>
      <c r="B3" t="s">
        <v>0</v>
      </c>
      <c r="C3" t="s">
        <v>2</v>
      </c>
      <c r="D3" t="s">
        <v>3</v>
      </c>
      <c r="E3" t="s">
        <v>4</v>
      </c>
      <c r="F3" t="s">
        <v>5</v>
      </c>
      <c r="G3" t="s">
        <v>7</v>
      </c>
      <c r="H3" t="s">
        <v>18</v>
      </c>
      <c r="I3" t="s">
        <v>35</v>
      </c>
      <c r="J3" t="s">
        <v>3</v>
      </c>
      <c r="K3" t="s">
        <v>31</v>
      </c>
      <c r="L3" t="s">
        <v>27</v>
      </c>
      <c r="M3" t="s">
        <v>25</v>
      </c>
      <c r="N3" t="s">
        <v>37</v>
      </c>
    </row>
    <row r="4" spans="1:14" x14ac:dyDescent="0.25">
      <c r="B4" t="s">
        <v>1</v>
      </c>
      <c r="C4" t="s">
        <v>1</v>
      </c>
      <c r="D4" t="s">
        <v>33</v>
      </c>
      <c r="E4" t="s">
        <v>1</v>
      </c>
      <c r="F4" t="s">
        <v>6</v>
      </c>
      <c r="G4" s="2" t="s">
        <v>45</v>
      </c>
      <c r="H4" s="2" t="s">
        <v>24</v>
      </c>
      <c r="I4" t="s">
        <v>34</v>
      </c>
      <c r="J4" t="s">
        <v>29</v>
      </c>
      <c r="K4" t="s">
        <v>32</v>
      </c>
      <c r="L4" t="s">
        <v>28</v>
      </c>
      <c r="M4" t="s">
        <v>24</v>
      </c>
      <c r="N4" t="s">
        <v>38</v>
      </c>
    </row>
    <row r="5" spans="1:14" x14ac:dyDescent="0.25">
      <c r="A5" s="10"/>
      <c r="G5" s="2"/>
      <c r="H5" s="2"/>
    </row>
    <row r="6" spans="1:14" x14ac:dyDescent="0.25">
      <c r="A6">
        <v>1</v>
      </c>
      <c r="B6">
        <v>99</v>
      </c>
      <c r="C6">
        <v>88.5</v>
      </c>
      <c r="E6">
        <v>30.6</v>
      </c>
      <c r="G6">
        <v>6</v>
      </c>
    </row>
    <row r="7" spans="1:14" x14ac:dyDescent="0.25">
      <c r="A7">
        <v>2</v>
      </c>
      <c r="B7">
        <v>96.4</v>
      </c>
      <c r="C7">
        <v>78.599999999999994</v>
      </c>
      <c r="D7">
        <v>77.599999999999994</v>
      </c>
      <c r="F7">
        <v>81.5</v>
      </c>
      <c r="I7">
        <f t="shared" ref="I7:I70" si="0">D7/B7</f>
        <v>0.80497925311203311</v>
      </c>
      <c r="J7" s="4">
        <v>66.099999999999994</v>
      </c>
      <c r="K7" s="4">
        <v>70.8</v>
      </c>
      <c r="L7">
        <f>AVERAGE(J7:K7)</f>
        <v>68.449999999999989</v>
      </c>
      <c r="M7">
        <f>K7/J7</f>
        <v>1.0711043872919819</v>
      </c>
      <c r="N7">
        <f>J7/K7</f>
        <v>0.93361581920903947</v>
      </c>
    </row>
    <row r="8" spans="1:14" x14ac:dyDescent="0.25">
      <c r="A8">
        <v>3</v>
      </c>
      <c r="B8">
        <v>94</v>
      </c>
      <c r="C8">
        <v>68.599999999999994</v>
      </c>
      <c r="D8">
        <v>74.7</v>
      </c>
      <c r="F8">
        <v>79.8</v>
      </c>
      <c r="I8">
        <f t="shared" si="0"/>
        <v>0.7946808510638298</v>
      </c>
      <c r="J8" s="4">
        <v>67</v>
      </c>
      <c r="K8" s="4">
        <v>68.599999999999994</v>
      </c>
      <c r="L8" s="4">
        <f>AVERAGE(J8:K8)</f>
        <v>67.8</v>
      </c>
      <c r="M8">
        <f>K8/J8</f>
        <v>1.0238805970149254</v>
      </c>
      <c r="N8">
        <f>J8/K8</f>
        <v>0.97667638483965025</v>
      </c>
    </row>
    <row r="9" spans="1:14" x14ac:dyDescent="0.25">
      <c r="A9">
        <v>4</v>
      </c>
      <c r="B9">
        <v>91.6</v>
      </c>
      <c r="C9">
        <v>82.4</v>
      </c>
      <c r="D9">
        <v>77.599999999999994</v>
      </c>
      <c r="F9">
        <v>90</v>
      </c>
      <c r="G9" s="2"/>
      <c r="H9" s="2"/>
      <c r="I9">
        <f t="shared" si="0"/>
        <v>0.84716157205240172</v>
      </c>
      <c r="J9" s="4">
        <v>69.5</v>
      </c>
      <c r="K9" s="4">
        <v>73.2</v>
      </c>
      <c r="L9" s="4">
        <f>AVERAGE(J9:K9)</f>
        <v>71.349999999999994</v>
      </c>
      <c r="M9">
        <f>K9/J9</f>
        <v>1.0532374100719424</v>
      </c>
      <c r="N9">
        <f>J9/K9</f>
        <v>0.94945355191256831</v>
      </c>
    </row>
    <row r="10" spans="1:14" x14ac:dyDescent="0.25">
      <c r="A10">
        <v>5</v>
      </c>
      <c r="B10">
        <v>89.2</v>
      </c>
      <c r="E10">
        <v>31.3</v>
      </c>
      <c r="G10">
        <v>6</v>
      </c>
      <c r="J10" s="4"/>
      <c r="K10" s="4"/>
    </row>
    <row r="11" spans="1:14" x14ac:dyDescent="0.25">
      <c r="A11">
        <v>6</v>
      </c>
      <c r="B11">
        <v>86</v>
      </c>
      <c r="E11">
        <v>27.7</v>
      </c>
      <c r="J11" s="4"/>
      <c r="K11" s="4"/>
    </row>
    <row r="12" spans="1:14" x14ac:dyDescent="0.25">
      <c r="A12">
        <v>7</v>
      </c>
      <c r="B12">
        <v>96.5</v>
      </c>
      <c r="C12">
        <v>77.3</v>
      </c>
      <c r="D12">
        <v>83.4</v>
      </c>
      <c r="F12">
        <v>81.7</v>
      </c>
      <c r="H12">
        <v>12.8</v>
      </c>
      <c r="I12">
        <f t="shared" si="0"/>
        <v>0.86424870466321246</v>
      </c>
      <c r="J12" s="4">
        <v>81.900000000000006</v>
      </c>
      <c r="K12" s="4">
        <v>73</v>
      </c>
      <c r="L12">
        <f>AVERAGE(J12:K12)</f>
        <v>77.45</v>
      </c>
      <c r="M12">
        <f>K12/J12</f>
        <v>0.89133089133089127</v>
      </c>
      <c r="N12">
        <f>J12/K12</f>
        <v>1.1219178082191781</v>
      </c>
    </row>
    <row r="13" spans="1:14" x14ac:dyDescent="0.25">
      <c r="A13">
        <v>8</v>
      </c>
      <c r="B13">
        <v>86.4</v>
      </c>
      <c r="C13">
        <v>76.2</v>
      </c>
      <c r="D13">
        <v>73.7</v>
      </c>
      <c r="F13">
        <v>90</v>
      </c>
      <c r="I13">
        <f t="shared" si="0"/>
        <v>0.85300925925925919</v>
      </c>
      <c r="J13" s="4">
        <v>60.4</v>
      </c>
      <c r="K13" s="4">
        <v>73</v>
      </c>
      <c r="L13">
        <f>AVERAGE(J13:K13)</f>
        <v>66.7</v>
      </c>
      <c r="M13">
        <f>K13/J13</f>
        <v>1.2086092715231789</v>
      </c>
      <c r="N13">
        <f>J13/K13</f>
        <v>0.82739726027397253</v>
      </c>
    </row>
    <row r="14" spans="1:14" x14ac:dyDescent="0.25">
      <c r="A14">
        <v>9</v>
      </c>
      <c r="B14">
        <v>88.8</v>
      </c>
      <c r="C14">
        <v>90.2</v>
      </c>
      <c r="D14">
        <v>81.7</v>
      </c>
      <c r="F14">
        <v>90.3</v>
      </c>
      <c r="I14">
        <f t="shared" si="0"/>
        <v>0.92004504504504514</v>
      </c>
      <c r="J14" s="4">
        <v>58.8</v>
      </c>
      <c r="K14" s="4">
        <v>82.5</v>
      </c>
      <c r="L14">
        <f>AVERAGE(J14:K14)</f>
        <v>70.650000000000006</v>
      </c>
      <c r="M14">
        <f>K14/J14</f>
        <v>1.403061224489796</v>
      </c>
      <c r="N14">
        <f>J14/K14</f>
        <v>0.71272727272727265</v>
      </c>
    </row>
    <row r="15" spans="1:14" x14ac:dyDescent="0.25">
      <c r="A15">
        <v>10</v>
      </c>
      <c r="B15">
        <v>96.8</v>
      </c>
      <c r="C15">
        <v>84.7</v>
      </c>
      <c r="D15">
        <v>83.5</v>
      </c>
      <c r="F15">
        <v>87.7</v>
      </c>
      <c r="H15">
        <v>12.8</v>
      </c>
      <c r="I15">
        <f t="shared" si="0"/>
        <v>0.86260330578512401</v>
      </c>
      <c r="J15" s="4">
        <v>75.2</v>
      </c>
      <c r="K15" s="4">
        <v>85.9</v>
      </c>
      <c r="L15">
        <f>AVERAGE(J15:K15)</f>
        <v>80.550000000000011</v>
      </c>
      <c r="M15">
        <f>K15/J15</f>
        <v>1.1422872340425532</v>
      </c>
      <c r="N15">
        <f>J15/K15</f>
        <v>0.87543655413271249</v>
      </c>
    </row>
    <row r="16" spans="1:14" x14ac:dyDescent="0.25">
      <c r="A16">
        <v>11</v>
      </c>
      <c r="B16">
        <v>91.1</v>
      </c>
      <c r="C16">
        <v>75.7</v>
      </c>
      <c r="D16">
        <v>62.6</v>
      </c>
      <c r="F16">
        <v>87.5</v>
      </c>
      <c r="I16">
        <f t="shared" si="0"/>
        <v>0.68715697036223933</v>
      </c>
      <c r="J16" s="4">
        <v>64.8</v>
      </c>
      <c r="K16" s="4">
        <v>70.900000000000006</v>
      </c>
      <c r="L16">
        <f>AVERAGE(J16:K16)</f>
        <v>67.849999999999994</v>
      </c>
      <c r="M16">
        <f>K16/J16</f>
        <v>1.0941358024691359</v>
      </c>
      <c r="N16">
        <f>J16/K16</f>
        <v>0.91396332863187579</v>
      </c>
    </row>
    <row r="17" spans="1:14" x14ac:dyDescent="0.25">
      <c r="A17">
        <v>12</v>
      </c>
      <c r="B17">
        <v>103</v>
      </c>
      <c r="C17">
        <v>86</v>
      </c>
      <c r="E17">
        <v>28.5</v>
      </c>
      <c r="G17">
        <v>5</v>
      </c>
      <c r="J17" s="4"/>
      <c r="K17" s="4"/>
    </row>
    <row r="18" spans="1:14" x14ac:dyDescent="0.25">
      <c r="A18">
        <v>13</v>
      </c>
      <c r="B18">
        <v>89.3</v>
      </c>
      <c r="E18">
        <v>27.3</v>
      </c>
      <c r="J18" s="4"/>
      <c r="K18" s="4"/>
    </row>
    <row r="19" spans="1:14" x14ac:dyDescent="0.25">
      <c r="A19">
        <v>14</v>
      </c>
      <c r="B19">
        <v>98.2</v>
      </c>
      <c r="C19">
        <v>85.4</v>
      </c>
      <c r="D19">
        <v>76.5</v>
      </c>
      <c r="F19">
        <v>88.7</v>
      </c>
      <c r="H19">
        <v>11.5</v>
      </c>
      <c r="I19">
        <f t="shared" si="0"/>
        <v>0.77902240325865579</v>
      </c>
      <c r="J19" s="4">
        <v>75.2</v>
      </c>
      <c r="K19" s="4">
        <v>72.099999999999994</v>
      </c>
      <c r="L19">
        <f>AVERAGE(J19:K19)</f>
        <v>73.650000000000006</v>
      </c>
      <c r="M19">
        <f>K19/J19</f>
        <v>0.95877659574468077</v>
      </c>
      <c r="N19">
        <f>J19/K19</f>
        <v>1.0429958391123442</v>
      </c>
    </row>
    <row r="20" spans="1:14" x14ac:dyDescent="0.25">
      <c r="A20">
        <v>15</v>
      </c>
      <c r="B20">
        <v>100.5</v>
      </c>
      <c r="C20">
        <v>75.8</v>
      </c>
      <c r="D20">
        <v>74.5</v>
      </c>
      <c r="F20">
        <v>80.099999999999994</v>
      </c>
      <c r="I20">
        <f t="shared" si="0"/>
        <v>0.74129353233830841</v>
      </c>
      <c r="J20" s="4">
        <v>73.3</v>
      </c>
      <c r="K20" s="4">
        <v>77.099999999999994</v>
      </c>
      <c r="L20">
        <f>AVERAGE(J20:K20)</f>
        <v>75.199999999999989</v>
      </c>
      <c r="M20">
        <f>K20/J20</f>
        <v>1.0518417462482947</v>
      </c>
      <c r="N20">
        <f>J20/K20</f>
        <v>0.95071335927367062</v>
      </c>
    </row>
    <row r="21" spans="1:14" x14ac:dyDescent="0.25">
      <c r="A21">
        <v>16</v>
      </c>
      <c r="B21">
        <v>105.4</v>
      </c>
      <c r="D21">
        <v>29.2</v>
      </c>
      <c r="G21">
        <v>5</v>
      </c>
      <c r="I21">
        <f t="shared" si="0"/>
        <v>0.27703984819734345</v>
      </c>
      <c r="J21" s="4"/>
      <c r="K21" s="4"/>
    </row>
    <row r="22" spans="1:14" x14ac:dyDescent="0.25">
      <c r="A22">
        <v>17</v>
      </c>
      <c r="B22">
        <v>86.3</v>
      </c>
      <c r="C22">
        <v>86.2</v>
      </c>
      <c r="D22">
        <v>71</v>
      </c>
      <c r="F22">
        <v>89.3</v>
      </c>
      <c r="I22">
        <f t="shared" si="0"/>
        <v>0.82271147161066049</v>
      </c>
      <c r="J22" s="4">
        <v>65.900000000000006</v>
      </c>
      <c r="K22" s="4">
        <v>73.3</v>
      </c>
      <c r="L22">
        <f>AVERAGE(J22:K22)</f>
        <v>69.599999999999994</v>
      </c>
      <c r="M22">
        <f>K22/J22</f>
        <v>1.1122913505311076</v>
      </c>
      <c r="N22">
        <f>J22/K22</f>
        <v>0.89904502046384727</v>
      </c>
    </row>
    <row r="23" spans="1:14" x14ac:dyDescent="0.25">
      <c r="A23">
        <v>18</v>
      </c>
      <c r="B23">
        <v>95.9</v>
      </c>
      <c r="C23">
        <v>84.4</v>
      </c>
      <c r="F23">
        <v>88.9</v>
      </c>
      <c r="J23" s="4"/>
      <c r="K23" s="4"/>
    </row>
    <row r="24" spans="1:14" x14ac:dyDescent="0.25">
      <c r="A24">
        <v>19</v>
      </c>
      <c r="B24">
        <v>88.4</v>
      </c>
      <c r="C24">
        <v>76.8</v>
      </c>
      <c r="D24">
        <v>69.8</v>
      </c>
      <c r="F24">
        <v>88.7</v>
      </c>
      <c r="I24">
        <f t="shared" si="0"/>
        <v>0.78959276018099545</v>
      </c>
      <c r="J24" s="4">
        <v>66.599999999999994</v>
      </c>
      <c r="K24" s="4">
        <v>71.599999999999994</v>
      </c>
      <c r="L24">
        <f>AVERAGE(J24:K24)</f>
        <v>69.099999999999994</v>
      </c>
      <c r="M24">
        <f>K24/J24</f>
        <v>1.075075075075075</v>
      </c>
      <c r="N24">
        <f>J24/K24</f>
        <v>0.93016759776536317</v>
      </c>
    </row>
    <row r="25" spans="1:14" x14ac:dyDescent="0.25">
      <c r="A25">
        <v>20</v>
      </c>
      <c r="B25">
        <v>92</v>
      </c>
      <c r="C25">
        <v>82.5</v>
      </c>
      <c r="D25">
        <v>73</v>
      </c>
      <c r="F25">
        <v>89</v>
      </c>
      <c r="I25">
        <f t="shared" si="0"/>
        <v>0.79347826086956519</v>
      </c>
      <c r="J25" s="4">
        <v>70.099999999999994</v>
      </c>
      <c r="K25" s="4">
        <v>73.3</v>
      </c>
      <c r="L25">
        <f>AVERAGE(J25:K25)</f>
        <v>71.699999999999989</v>
      </c>
      <c r="M25">
        <f>K25/J25</f>
        <v>1.0456490727532097</v>
      </c>
      <c r="N25">
        <f>J25/K25</f>
        <v>0.95634379263301494</v>
      </c>
    </row>
    <row r="26" spans="1:14" x14ac:dyDescent="0.25">
      <c r="A26">
        <v>21</v>
      </c>
      <c r="B26">
        <v>94</v>
      </c>
      <c r="E26">
        <v>27.4</v>
      </c>
      <c r="G26">
        <v>7</v>
      </c>
      <c r="J26" s="4"/>
      <c r="K26" s="4"/>
    </row>
    <row r="27" spans="1:14" x14ac:dyDescent="0.25">
      <c r="A27">
        <v>22</v>
      </c>
      <c r="B27">
        <v>92.9</v>
      </c>
      <c r="E27">
        <v>27.7</v>
      </c>
      <c r="G27">
        <v>6</v>
      </c>
      <c r="J27" s="4"/>
      <c r="K27" s="4"/>
    </row>
    <row r="28" spans="1:14" x14ac:dyDescent="0.25">
      <c r="A28">
        <v>23</v>
      </c>
      <c r="B28">
        <v>91.2</v>
      </c>
      <c r="C28">
        <v>74.2</v>
      </c>
      <c r="D28">
        <v>67.2</v>
      </c>
      <c r="F28">
        <v>83.9</v>
      </c>
      <c r="I28">
        <f t="shared" si="0"/>
        <v>0.73684210526315785</v>
      </c>
      <c r="J28" s="4">
        <v>67.7</v>
      </c>
      <c r="K28" s="4">
        <v>66.3</v>
      </c>
      <c r="L28">
        <f>AVERAGE(J28:K28)</f>
        <v>67</v>
      </c>
      <c r="M28">
        <f>K28/J28</f>
        <v>0.97932053175775469</v>
      </c>
      <c r="N28">
        <f>J28/K28</f>
        <v>1.0211161387631977</v>
      </c>
    </row>
    <row r="29" spans="1:14" x14ac:dyDescent="0.25">
      <c r="A29">
        <v>24</v>
      </c>
      <c r="B29">
        <v>97.8</v>
      </c>
      <c r="C29">
        <v>85.4</v>
      </c>
      <c r="D29">
        <v>76.5</v>
      </c>
      <c r="F29">
        <v>85.7</v>
      </c>
      <c r="I29">
        <f t="shared" si="0"/>
        <v>0.78220858895705525</v>
      </c>
      <c r="J29" s="4">
        <v>73.3</v>
      </c>
      <c r="K29" s="4">
        <v>80.099999999999994</v>
      </c>
      <c r="L29">
        <f>AVERAGE(J29:K29)</f>
        <v>76.699999999999989</v>
      </c>
      <c r="M29">
        <f>K29/J29</f>
        <v>1.0927694406548432</v>
      </c>
      <c r="N29">
        <f>J29/K29</f>
        <v>0.91510611735330838</v>
      </c>
    </row>
    <row r="30" spans="1:14" x14ac:dyDescent="0.25">
      <c r="A30">
        <v>25</v>
      </c>
      <c r="B30">
        <v>88.3</v>
      </c>
      <c r="C30">
        <v>85</v>
      </c>
      <c r="D30">
        <v>72.8</v>
      </c>
      <c r="I30">
        <f t="shared" si="0"/>
        <v>0.82446206115515286</v>
      </c>
      <c r="J30" s="4">
        <v>64.5</v>
      </c>
      <c r="K30" s="4">
        <v>74.599999999999994</v>
      </c>
      <c r="L30">
        <f>AVERAGE(J30:K30)</f>
        <v>69.55</v>
      </c>
      <c r="M30">
        <f>K30/J30</f>
        <v>1.1565891472868217</v>
      </c>
      <c r="N30">
        <f>J30/K30</f>
        <v>0.86461126005361932</v>
      </c>
    </row>
    <row r="31" spans="1:14" x14ac:dyDescent="0.25">
      <c r="A31">
        <v>26</v>
      </c>
      <c r="B31">
        <v>89.5</v>
      </c>
      <c r="C31">
        <v>66</v>
      </c>
      <c r="D31">
        <v>68.099999999999994</v>
      </c>
      <c r="F31">
        <v>82</v>
      </c>
      <c r="I31">
        <f t="shared" si="0"/>
        <v>0.76089385474860327</v>
      </c>
      <c r="J31" s="4">
        <v>67.2</v>
      </c>
      <c r="K31" s="4">
        <v>67.2</v>
      </c>
      <c r="L31">
        <f>AVERAGE(J31:K31)</f>
        <v>67.2</v>
      </c>
      <c r="M31">
        <f>K31/J31</f>
        <v>1</v>
      </c>
      <c r="N31">
        <f>J31/K31</f>
        <v>1</v>
      </c>
    </row>
    <row r="32" spans="1:14" x14ac:dyDescent="0.25">
      <c r="A32">
        <v>27</v>
      </c>
      <c r="B32">
        <v>96.8</v>
      </c>
      <c r="C32">
        <v>77</v>
      </c>
      <c r="E32">
        <v>29.1</v>
      </c>
      <c r="G32">
        <v>7</v>
      </c>
      <c r="J32" s="4"/>
      <c r="K32" s="4"/>
    </row>
    <row r="33" spans="1:14" x14ac:dyDescent="0.25">
      <c r="A33">
        <v>28</v>
      </c>
      <c r="B33">
        <v>98.8</v>
      </c>
      <c r="E33">
        <v>27.1</v>
      </c>
      <c r="G33">
        <v>7</v>
      </c>
      <c r="J33" s="4"/>
      <c r="K33" s="4"/>
    </row>
    <row r="34" spans="1:14" x14ac:dyDescent="0.25">
      <c r="A34">
        <v>29</v>
      </c>
      <c r="B34">
        <v>95.5</v>
      </c>
      <c r="C34">
        <v>87.8</v>
      </c>
      <c r="E34">
        <v>27.3</v>
      </c>
      <c r="G34">
        <v>6</v>
      </c>
      <c r="J34" s="4"/>
      <c r="K34" s="4"/>
    </row>
    <row r="35" spans="1:14" x14ac:dyDescent="0.25">
      <c r="A35">
        <v>30</v>
      </c>
      <c r="B35">
        <v>100.8</v>
      </c>
      <c r="C35">
        <v>86.1</v>
      </c>
      <c r="D35">
        <v>78.400000000000006</v>
      </c>
      <c r="F35">
        <v>85.1</v>
      </c>
      <c r="I35">
        <f t="shared" si="0"/>
        <v>0.7777777777777779</v>
      </c>
      <c r="J35" s="4">
        <v>82.2</v>
      </c>
      <c r="K35" s="4">
        <v>73.400000000000006</v>
      </c>
      <c r="L35">
        <f>AVERAGE(J35:K35)</f>
        <v>77.800000000000011</v>
      </c>
      <c r="M35">
        <f>K35/J35</f>
        <v>0.89294403892944041</v>
      </c>
      <c r="N35">
        <f>J35/K35</f>
        <v>1.1198910081743869</v>
      </c>
    </row>
    <row r="36" spans="1:14" x14ac:dyDescent="0.25">
      <c r="A36">
        <v>31</v>
      </c>
      <c r="B36">
        <v>95.5</v>
      </c>
      <c r="C36">
        <v>95.6</v>
      </c>
      <c r="D36">
        <v>71</v>
      </c>
      <c r="F36">
        <v>89.1</v>
      </c>
      <c r="H36">
        <v>11.3</v>
      </c>
      <c r="I36">
        <f t="shared" si="0"/>
        <v>0.74345549738219896</v>
      </c>
      <c r="J36" s="4">
        <v>71.3</v>
      </c>
      <c r="K36" s="4">
        <v>71</v>
      </c>
      <c r="L36">
        <f>AVERAGE(J36:K36)</f>
        <v>71.150000000000006</v>
      </c>
      <c r="M36">
        <f>K36/J36</f>
        <v>0.99579242636746146</v>
      </c>
      <c r="N36">
        <f>J36/K36</f>
        <v>1.0042253521126761</v>
      </c>
    </row>
    <row r="37" spans="1:14" x14ac:dyDescent="0.25">
      <c r="A37">
        <v>32</v>
      </c>
      <c r="B37">
        <v>106</v>
      </c>
      <c r="C37">
        <v>88.8</v>
      </c>
      <c r="G37">
        <v>6</v>
      </c>
      <c r="J37" s="4"/>
      <c r="K37" s="4"/>
    </row>
    <row r="38" spans="1:14" x14ac:dyDescent="0.25">
      <c r="A38">
        <v>33</v>
      </c>
      <c r="B38">
        <v>100</v>
      </c>
      <c r="E38">
        <v>28</v>
      </c>
      <c r="G38">
        <v>8</v>
      </c>
      <c r="J38" s="4"/>
      <c r="K38" s="4"/>
    </row>
    <row r="39" spans="1:14" x14ac:dyDescent="0.25">
      <c r="A39">
        <v>34</v>
      </c>
      <c r="B39">
        <v>93.8</v>
      </c>
      <c r="C39">
        <v>85.4</v>
      </c>
      <c r="D39">
        <v>73.5</v>
      </c>
      <c r="E39">
        <v>28</v>
      </c>
      <c r="I39">
        <f t="shared" si="0"/>
        <v>0.78358208955223885</v>
      </c>
      <c r="J39" s="4">
        <v>67</v>
      </c>
      <c r="K39" s="4">
        <v>74.3</v>
      </c>
      <c r="L39">
        <f>AVERAGE(J39:K39)</f>
        <v>70.650000000000006</v>
      </c>
      <c r="M39">
        <f>K39/J39</f>
        <v>1.1089552238805969</v>
      </c>
      <c r="N39">
        <f>J39/K39</f>
        <v>0.90174966352624497</v>
      </c>
    </row>
    <row r="40" spans="1:14" x14ac:dyDescent="0.25">
      <c r="A40">
        <v>35</v>
      </c>
      <c r="B40">
        <v>96</v>
      </c>
      <c r="C40">
        <v>78.599999999999994</v>
      </c>
      <c r="D40">
        <v>75.7</v>
      </c>
      <c r="H40">
        <v>12.7</v>
      </c>
      <c r="I40">
        <f t="shared" si="0"/>
        <v>0.7885416666666667</v>
      </c>
      <c r="J40" s="4">
        <v>76.3</v>
      </c>
      <c r="K40" s="4">
        <v>76.2</v>
      </c>
      <c r="L40">
        <f>AVERAGE(J40:K40)</f>
        <v>76.25</v>
      </c>
      <c r="M40">
        <f>K40/J40</f>
        <v>0.99868938401048502</v>
      </c>
      <c r="N40">
        <f>J40/K40</f>
        <v>1.0013123359580052</v>
      </c>
    </row>
    <row r="41" spans="1:14" x14ac:dyDescent="0.25">
      <c r="A41">
        <v>36</v>
      </c>
      <c r="B41">
        <v>98.3</v>
      </c>
      <c r="C41">
        <v>92.9</v>
      </c>
      <c r="G41">
        <v>7</v>
      </c>
      <c r="J41" s="4"/>
      <c r="K41" s="4"/>
    </row>
    <row r="42" spans="1:14" x14ac:dyDescent="0.25">
      <c r="A42">
        <v>37</v>
      </c>
      <c r="B42">
        <v>105.5</v>
      </c>
      <c r="C42">
        <v>95.1</v>
      </c>
      <c r="E42">
        <v>29.5</v>
      </c>
      <c r="G42">
        <v>6</v>
      </c>
      <c r="J42" s="4"/>
      <c r="K42" s="4"/>
    </row>
    <row r="43" spans="1:14" x14ac:dyDescent="0.25">
      <c r="A43">
        <v>38</v>
      </c>
      <c r="B43">
        <v>109.1</v>
      </c>
      <c r="C43">
        <v>89.6</v>
      </c>
      <c r="D43">
        <v>83.8</v>
      </c>
      <c r="F43">
        <v>86.7</v>
      </c>
      <c r="H43">
        <v>11.9</v>
      </c>
      <c r="I43">
        <f t="shared" si="0"/>
        <v>0.76810265811182399</v>
      </c>
      <c r="J43" s="4">
        <v>81.5</v>
      </c>
      <c r="K43" s="4">
        <v>76.099999999999994</v>
      </c>
      <c r="L43">
        <f>AVERAGE(J43:K43)</f>
        <v>78.8</v>
      </c>
      <c r="M43">
        <f>K43/J43</f>
        <v>0.9337423312883435</v>
      </c>
      <c r="N43">
        <f>J43/K43</f>
        <v>1.0709592641261498</v>
      </c>
    </row>
    <row r="44" spans="1:14" x14ac:dyDescent="0.25">
      <c r="A44">
        <v>39</v>
      </c>
      <c r="B44">
        <v>102.7</v>
      </c>
      <c r="C44">
        <v>84.7</v>
      </c>
      <c r="J44" s="4"/>
      <c r="K44" s="4"/>
    </row>
    <row r="45" spans="1:14" x14ac:dyDescent="0.25">
      <c r="A45">
        <v>40</v>
      </c>
      <c r="B45">
        <v>100</v>
      </c>
      <c r="C45">
        <v>81.599999999999994</v>
      </c>
      <c r="D45">
        <v>78.8</v>
      </c>
      <c r="F45">
        <v>85.7</v>
      </c>
      <c r="H45">
        <v>9.1</v>
      </c>
      <c r="I45">
        <f t="shared" si="0"/>
        <v>0.78799999999999992</v>
      </c>
      <c r="J45" s="4">
        <v>82.2</v>
      </c>
      <c r="K45" s="4">
        <v>79.900000000000006</v>
      </c>
      <c r="L45">
        <f t="shared" ref="L45:L50" si="1">AVERAGE(J45:K45)</f>
        <v>81.050000000000011</v>
      </c>
      <c r="M45">
        <f t="shared" ref="M45:M50" si="2">K45/J45</f>
        <v>0.97201946472019474</v>
      </c>
      <c r="N45">
        <f t="shared" ref="N45:N50" si="3">J45/K45</f>
        <v>1.0287859824780976</v>
      </c>
    </row>
    <row r="46" spans="1:14" x14ac:dyDescent="0.25">
      <c r="A46">
        <v>41</v>
      </c>
      <c r="B46">
        <v>96.2</v>
      </c>
      <c r="C46">
        <v>93.6</v>
      </c>
      <c r="D46">
        <v>75.7</v>
      </c>
      <c r="F46">
        <v>85.9</v>
      </c>
      <c r="H46">
        <v>10.9</v>
      </c>
      <c r="I46">
        <f t="shared" si="0"/>
        <v>0.78690228690228692</v>
      </c>
      <c r="J46" s="4">
        <v>76</v>
      </c>
      <c r="K46" s="4">
        <v>73.2</v>
      </c>
      <c r="L46">
        <f t="shared" si="1"/>
        <v>74.599999999999994</v>
      </c>
      <c r="M46">
        <f t="shared" si="2"/>
        <v>0.9631578947368421</v>
      </c>
      <c r="N46">
        <f t="shared" si="3"/>
        <v>1.0382513661202186</v>
      </c>
    </row>
    <row r="47" spans="1:14" x14ac:dyDescent="0.25">
      <c r="A47">
        <v>42</v>
      </c>
      <c r="B47">
        <v>93.3</v>
      </c>
      <c r="C47">
        <v>83.2</v>
      </c>
      <c r="D47">
        <v>69.599999999999994</v>
      </c>
      <c r="F47">
        <v>85.9</v>
      </c>
      <c r="H47">
        <v>10.9</v>
      </c>
      <c r="I47">
        <f t="shared" si="0"/>
        <v>0.74598070739549838</v>
      </c>
      <c r="J47" s="4">
        <v>54.7</v>
      </c>
      <c r="K47" s="4">
        <v>71.5</v>
      </c>
      <c r="L47">
        <f t="shared" si="1"/>
        <v>63.1</v>
      </c>
      <c r="M47">
        <f t="shared" si="2"/>
        <v>1.3071297989031079</v>
      </c>
      <c r="N47">
        <f t="shared" si="3"/>
        <v>0.76503496503496504</v>
      </c>
    </row>
    <row r="48" spans="1:14" x14ac:dyDescent="0.25">
      <c r="A48">
        <v>43</v>
      </c>
      <c r="B48">
        <v>98</v>
      </c>
      <c r="C48">
        <v>84.8</v>
      </c>
      <c r="D48">
        <v>69.900000000000006</v>
      </c>
      <c r="F48">
        <v>79.7</v>
      </c>
      <c r="I48">
        <f t="shared" si="0"/>
        <v>0.71326530612244898</v>
      </c>
      <c r="J48" s="4">
        <v>50.9</v>
      </c>
      <c r="K48" s="4">
        <v>69.900000000000006</v>
      </c>
      <c r="L48">
        <f t="shared" si="1"/>
        <v>60.400000000000006</v>
      </c>
      <c r="M48">
        <f t="shared" si="2"/>
        <v>1.3732809430255404</v>
      </c>
      <c r="N48">
        <f t="shared" si="3"/>
        <v>0.72818311874105857</v>
      </c>
    </row>
    <row r="49" spans="1:14" x14ac:dyDescent="0.25">
      <c r="A49">
        <v>44</v>
      </c>
      <c r="B49">
        <v>104.6</v>
      </c>
      <c r="C49">
        <v>84.8</v>
      </c>
      <c r="D49">
        <v>78</v>
      </c>
      <c r="F49">
        <v>84.8</v>
      </c>
      <c r="I49">
        <f t="shared" si="0"/>
        <v>0.74569789674952203</v>
      </c>
      <c r="J49" s="4">
        <v>83.8</v>
      </c>
      <c r="K49" s="4">
        <v>83.6</v>
      </c>
      <c r="L49">
        <f t="shared" si="1"/>
        <v>83.699999999999989</v>
      </c>
      <c r="M49">
        <f t="shared" si="2"/>
        <v>0.99761336515513122</v>
      </c>
      <c r="N49">
        <f t="shared" si="3"/>
        <v>1.0023923444976077</v>
      </c>
    </row>
    <row r="50" spans="1:14" x14ac:dyDescent="0.25">
      <c r="A50">
        <v>45</v>
      </c>
      <c r="B50">
        <v>92.9</v>
      </c>
      <c r="C50">
        <v>86.8</v>
      </c>
      <c r="D50">
        <v>77.599999999999994</v>
      </c>
      <c r="F50">
        <v>89.5</v>
      </c>
      <c r="I50">
        <f t="shared" si="0"/>
        <v>0.83530678148546811</v>
      </c>
      <c r="J50" s="4">
        <v>67.099999999999994</v>
      </c>
      <c r="K50" s="4">
        <v>80.099999999999994</v>
      </c>
      <c r="L50">
        <f t="shared" si="1"/>
        <v>73.599999999999994</v>
      </c>
      <c r="M50">
        <f t="shared" si="2"/>
        <v>1.1937406855439643</v>
      </c>
      <c r="N50">
        <f t="shared" si="3"/>
        <v>0.83770287141073652</v>
      </c>
    </row>
    <row r="51" spans="1:14" x14ac:dyDescent="0.25">
      <c r="A51">
        <v>46</v>
      </c>
      <c r="B51">
        <v>97.5</v>
      </c>
      <c r="E51">
        <v>29.4</v>
      </c>
      <c r="G51">
        <v>6</v>
      </c>
      <c r="J51" s="4"/>
      <c r="K51" s="4"/>
    </row>
    <row r="52" spans="1:14" x14ac:dyDescent="0.25">
      <c r="A52">
        <v>47</v>
      </c>
      <c r="B52">
        <v>91.4</v>
      </c>
      <c r="G52">
        <v>7</v>
      </c>
      <c r="J52" s="4"/>
      <c r="K52" s="4"/>
    </row>
    <row r="53" spans="1:14" x14ac:dyDescent="0.25">
      <c r="A53">
        <v>48</v>
      </c>
      <c r="B53">
        <v>103.3</v>
      </c>
      <c r="C53">
        <v>94.6</v>
      </c>
      <c r="E53">
        <v>26.2</v>
      </c>
      <c r="G53">
        <v>7</v>
      </c>
      <c r="J53" s="4"/>
      <c r="K53" s="4"/>
    </row>
    <row r="54" spans="1:14" x14ac:dyDescent="0.25">
      <c r="A54">
        <v>49</v>
      </c>
      <c r="B54">
        <v>100</v>
      </c>
      <c r="C54">
        <v>94.4</v>
      </c>
      <c r="E54">
        <v>29</v>
      </c>
      <c r="G54">
        <v>5</v>
      </c>
      <c r="J54" s="4"/>
      <c r="K54" s="4"/>
    </row>
    <row r="55" spans="1:14" x14ac:dyDescent="0.25">
      <c r="A55">
        <v>50</v>
      </c>
      <c r="B55">
        <v>93.5</v>
      </c>
      <c r="C55">
        <v>66.599999999999994</v>
      </c>
      <c r="D55">
        <v>69.3</v>
      </c>
      <c r="F55">
        <v>87.3</v>
      </c>
      <c r="I55">
        <f t="shared" si="0"/>
        <v>0.74117647058823521</v>
      </c>
      <c r="J55" s="4">
        <v>66.400000000000006</v>
      </c>
      <c r="K55" s="4">
        <v>70.5</v>
      </c>
      <c r="L55">
        <f>AVERAGE(J55:K55)</f>
        <v>68.45</v>
      </c>
      <c r="M55">
        <f>K55/J55</f>
        <v>1.0617469879518071</v>
      </c>
      <c r="N55">
        <f>J55/K55</f>
        <v>0.9418439716312057</v>
      </c>
    </row>
    <row r="56" spans="1:14" x14ac:dyDescent="0.25">
      <c r="A56">
        <v>51</v>
      </c>
      <c r="B56">
        <v>94.3</v>
      </c>
      <c r="C56">
        <v>90.5</v>
      </c>
      <c r="D56">
        <v>81.2</v>
      </c>
      <c r="F56">
        <v>87.4</v>
      </c>
      <c r="I56">
        <f t="shared" si="0"/>
        <v>0.86108165429480388</v>
      </c>
      <c r="J56" s="4">
        <v>63.1</v>
      </c>
      <c r="K56" s="4">
        <v>84.8</v>
      </c>
      <c r="L56">
        <f>AVERAGE(J56:K56)</f>
        <v>73.95</v>
      </c>
      <c r="M56">
        <f>K56/J56</f>
        <v>1.3438985736925515</v>
      </c>
      <c r="N56">
        <f>J56/K56</f>
        <v>0.74410377358490565</v>
      </c>
    </row>
    <row r="57" spans="1:14" x14ac:dyDescent="0.25">
      <c r="A57">
        <v>52</v>
      </c>
      <c r="B57">
        <v>105.2</v>
      </c>
      <c r="C57">
        <v>70.7</v>
      </c>
      <c r="D57">
        <v>74.7</v>
      </c>
      <c r="F57">
        <v>76.099999999999994</v>
      </c>
      <c r="I57">
        <f t="shared" si="0"/>
        <v>0.71007604562737647</v>
      </c>
      <c r="J57" s="4">
        <v>76.7</v>
      </c>
      <c r="K57" s="4">
        <v>76.599999999999994</v>
      </c>
      <c r="L57">
        <f>AVERAGE(J57:K57)</f>
        <v>76.650000000000006</v>
      </c>
      <c r="M57">
        <f>K57/J57</f>
        <v>0.998696219035202</v>
      </c>
      <c r="N57">
        <f>J57/K57</f>
        <v>1.0013054830287207</v>
      </c>
    </row>
    <row r="58" spans="1:14" x14ac:dyDescent="0.25">
      <c r="A58">
        <v>53</v>
      </c>
      <c r="B58">
        <v>114.4</v>
      </c>
      <c r="C58">
        <v>89.5</v>
      </c>
      <c r="E58">
        <v>28.9</v>
      </c>
      <c r="G58">
        <v>6</v>
      </c>
      <c r="J58" s="4"/>
      <c r="K58" s="4"/>
    </row>
    <row r="59" spans="1:14" x14ac:dyDescent="0.25">
      <c r="A59">
        <v>54</v>
      </c>
      <c r="B59">
        <v>96.5</v>
      </c>
      <c r="C59">
        <v>84.6</v>
      </c>
      <c r="J59" s="4"/>
      <c r="K59" s="4"/>
    </row>
    <row r="60" spans="1:14" x14ac:dyDescent="0.25">
      <c r="A60">
        <v>55</v>
      </c>
      <c r="B60">
        <v>111.6</v>
      </c>
      <c r="C60">
        <v>76.3</v>
      </c>
      <c r="D60">
        <v>77.8</v>
      </c>
      <c r="F60">
        <v>74.099999999999994</v>
      </c>
      <c r="I60">
        <f t="shared" si="0"/>
        <v>0.69713261648745517</v>
      </c>
      <c r="J60" s="4">
        <v>75.3</v>
      </c>
      <c r="K60" s="4">
        <v>72.599999999999994</v>
      </c>
      <c r="L60">
        <f>AVERAGE(J60:K60)</f>
        <v>73.949999999999989</v>
      </c>
      <c r="M60">
        <f>K60/J60</f>
        <v>0.96414342629482064</v>
      </c>
      <c r="N60">
        <f>J60/K60</f>
        <v>1.0371900826446281</v>
      </c>
    </row>
    <row r="61" spans="1:14" x14ac:dyDescent="0.25">
      <c r="A61">
        <v>56</v>
      </c>
      <c r="B61">
        <v>112.5</v>
      </c>
      <c r="C61">
        <v>87</v>
      </c>
      <c r="G61">
        <v>7</v>
      </c>
      <c r="J61" s="4"/>
      <c r="K61" s="4"/>
    </row>
    <row r="62" spans="1:14" x14ac:dyDescent="0.25">
      <c r="A62">
        <v>57</v>
      </c>
      <c r="B62">
        <v>97.2</v>
      </c>
      <c r="C62">
        <v>76.599999999999994</v>
      </c>
      <c r="D62">
        <v>77.599999999999994</v>
      </c>
      <c r="F62">
        <v>85</v>
      </c>
      <c r="H62">
        <v>11.8</v>
      </c>
      <c r="I62">
        <f t="shared" si="0"/>
        <v>0.79835390946502049</v>
      </c>
      <c r="J62" s="4">
        <v>74.400000000000006</v>
      </c>
      <c r="K62" s="4">
        <v>75.599999999999994</v>
      </c>
      <c r="L62">
        <f>AVERAGE(J62:K62)</f>
        <v>75</v>
      </c>
      <c r="M62">
        <f>K62/J62</f>
        <v>1.0161290322580643</v>
      </c>
      <c r="N62">
        <f>J62/K62</f>
        <v>0.98412698412698429</v>
      </c>
    </row>
    <row r="63" spans="1:14" x14ac:dyDescent="0.25">
      <c r="A63">
        <v>58</v>
      </c>
      <c r="B63">
        <v>96</v>
      </c>
      <c r="C63">
        <v>92.5</v>
      </c>
      <c r="G63">
        <v>8</v>
      </c>
      <c r="J63" s="4"/>
      <c r="K63" s="4"/>
    </row>
    <row r="64" spans="1:14" x14ac:dyDescent="0.25">
      <c r="A64">
        <v>59</v>
      </c>
      <c r="B64">
        <v>107</v>
      </c>
      <c r="C64">
        <v>87</v>
      </c>
      <c r="D64">
        <v>83.7</v>
      </c>
      <c r="F64">
        <v>84.3</v>
      </c>
      <c r="I64">
        <f t="shared" si="0"/>
        <v>0.78224299065420566</v>
      </c>
      <c r="J64" s="4">
        <v>78.400000000000006</v>
      </c>
      <c r="K64" s="4">
        <v>85.1</v>
      </c>
      <c r="L64">
        <f>AVERAGE(J64:K64)</f>
        <v>81.75</v>
      </c>
      <c r="M64">
        <f>K64/J64</f>
        <v>1.0854591836734693</v>
      </c>
      <c r="N64">
        <f>J64/K64</f>
        <v>0.92126909518213884</v>
      </c>
    </row>
    <row r="65" spans="1:14" x14ac:dyDescent="0.25">
      <c r="A65">
        <v>60</v>
      </c>
      <c r="B65">
        <v>100</v>
      </c>
      <c r="C65">
        <v>86.5</v>
      </c>
      <c r="D65">
        <v>78.599999999999994</v>
      </c>
      <c r="F65">
        <v>82.1</v>
      </c>
      <c r="I65">
        <f t="shared" si="0"/>
        <v>0.78599999999999992</v>
      </c>
      <c r="J65" s="4">
        <v>78.2</v>
      </c>
      <c r="K65" s="4">
        <v>82.6</v>
      </c>
      <c r="L65">
        <f>AVERAGE(J65:K65)</f>
        <v>80.400000000000006</v>
      </c>
      <c r="M65">
        <f>K65/J65</f>
        <v>1.0562659846547313</v>
      </c>
      <c r="N65">
        <f>J65/K65</f>
        <v>0.9467312348668282</v>
      </c>
    </row>
    <row r="66" spans="1:14" x14ac:dyDescent="0.25">
      <c r="A66">
        <v>61</v>
      </c>
      <c r="B66">
        <v>98.2</v>
      </c>
      <c r="C66">
        <v>88.7</v>
      </c>
      <c r="E66">
        <v>26</v>
      </c>
      <c r="G66">
        <v>5</v>
      </c>
      <c r="J66" s="4"/>
      <c r="K66" s="4"/>
    </row>
    <row r="67" spans="1:14" x14ac:dyDescent="0.25">
      <c r="A67">
        <v>62</v>
      </c>
      <c r="B67">
        <v>104.6</v>
      </c>
      <c r="C67">
        <v>95.5</v>
      </c>
      <c r="G67">
        <v>7</v>
      </c>
      <c r="J67" s="4"/>
      <c r="K67" s="4"/>
    </row>
    <row r="68" spans="1:14" x14ac:dyDescent="0.25">
      <c r="A68">
        <v>63</v>
      </c>
      <c r="B68">
        <v>100.2</v>
      </c>
      <c r="E68">
        <v>26.5</v>
      </c>
      <c r="G68">
        <v>6</v>
      </c>
      <c r="J68" s="4"/>
      <c r="K68" s="4"/>
    </row>
    <row r="69" spans="1:14" x14ac:dyDescent="0.25">
      <c r="A69">
        <v>64</v>
      </c>
      <c r="B69">
        <v>98.7</v>
      </c>
      <c r="C69">
        <v>91.3</v>
      </c>
      <c r="D69">
        <v>89.4</v>
      </c>
      <c r="F69">
        <v>88.7</v>
      </c>
      <c r="I69">
        <f t="shared" si="0"/>
        <v>0.90577507598784202</v>
      </c>
      <c r="J69" s="4">
        <v>86.3</v>
      </c>
      <c r="K69" s="4">
        <v>86.8</v>
      </c>
      <c r="L69">
        <f>AVERAGE(J69:K69)</f>
        <v>86.55</v>
      </c>
      <c r="M69">
        <f>K69/J69</f>
        <v>1.0057937427578216</v>
      </c>
      <c r="N69">
        <f>J69/K69</f>
        <v>0.99423963133640558</v>
      </c>
    </row>
    <row r="70" spans="1:14" x14ac:dyDescent="0.25">
      <c r="A70">
        <v>65</v>
      </c>
      <c r="B70">
        <v>98.2</v>
      </c>
      <c r="C70">
        <v>78.099999999999994</v>
      </c>
      <c r="D70">
        <v>81.099999999999994</v>
      </c>
      <c r="F70">
        <v>87.8</v>
      </c>
      <c r="H70">
        <v>9.4</v>
      </c>
      <c r="I70">
        <f t="shared" si="0"/>
        <v>0.82586558044806513</v>
      </c>
      <c r="J70" s="4">
        <v>80.900000000000006</v>
      </c>
      <c r="K70" s="4">
        <v>80.599999999999994</v>
      </c>
      <c r="L70">
        <f>AVERAGE(J70:K70)</f>
        <v>80.75</v>
      </c>
      <c r="M70">
        <f>K70/J70</f>
        <v>0.99629171817058082</v>
      </c>
      <c r="N70">
        <f>J70/K70</f>
        <v>1.0037220843672459</v>
      </c>
    </row>
    <row r="71" spans="1:14" x14ac:dyDescent="0.25">
      <c r="A71" s="11"/>
      <c r="I71" s="4"/>
    </row>
    <row r="72" spans="1:14" x14ac:dyDescent="0.25">
      <c r="A72" s="11"/>
      <c r="B72" t="s">
        <v>46</v>
      </c>
      <c r="C72" t="s">
        <v>19</v>
      </c>
      <c r="D72" t="s">
        <v>3</v>
      </c>
      <c r="E72" t="s">
        <v>18</v>
      </c>
      <c r="F72" t="s">
        <v>21</v>
      </c>
      <c r="G72" t="s">
        <v>22</v>
      </c>
      <c r="I72" t="s">
        <v>36</v>
      </c>
      <c r="J72" t="s">
        <v>29</v>
      </c>
      <c r="K72" t="s">
        <v>32</v>
      </c>
      <c r="M72" t="s">
        <v>26</v>
      </c>
      <c r="N72" t="s">
        <v>39</v>
      </c>
    </row>
    <row r="73" spans="1:14" x14ac:dyDescent="0.25">
      <c r="A73" s="3" t="s">
        <v>14</v>
      </c>
      <c r="B73" s="4">
        <v>65</v>
      </c>
      <c r="C73" s="4">
        <v>54</v>
      </c>
      <c r="D73" s="4">
        <v>38</v>
      </c>
      <c r="E73" s="4">
        <v>19</v>
      </c>
      <c r="F73" s="4">
        <v>35</v>
      </c>
      <c r="G73" s="4">
        <v>23</v>
      </c>
      <c r="H73" s="4">
        <v>11</v>
      </c>
      <c r="I73" s="4"/>
      <c r="J73" s="4">
        <v>38</v>
      </c>
      <c r="K73" s="4">
        <v>38</v>
      </c>
      <c r="L73" s="4">
        <v>38</v>
      </c>
      <c r="M73" s="4">
        <v>38</v>
      </c>
      <c r="N73" s="4">
        <v>38</v>
      </c>
    </row>
    <row r="74" spans="1:14" x14ac:dyDescent="0.25">
      <c r="A74" s="1" t="s">
        <v>16</v>
      </c>
      <c r="B74" s="4">
        <f t="shared" ref="B74:N74" si="4">MIN(B6:B70)</f>
        <v>86</v>
      </c>
      <c r="C74" s="4">
        <f t="shared" si="4"/>
        <v>66</v>
      </c>
      <c r="D74" s="4">
        <f t="shared" si="4"/>
        <v>29.2</v>
      </c>
      <c r="E74" s="4">
        <f t="shared" si="4"/>
        <v>26</v>
      </c>
      <c r="F74" s="4">
        <f t="shared" si="4"/>
        <v>74.099999999999994</v>
      </c>
      <c r="G74" s="4">
        <f t="shared" si="4"/>
        <v>5</v>
      </c>
      <c r="H74" s="4">
        <f t="shared" si="4"/>
        <v>9.1</v>
      </c>
      <c r="I74" s="4">
        <f t="shared" si="4"/>
        <v>0.27703984819734345</v>
      </c>
      <c r="J74" s="4">
        <f t="shared" si="4"/>
        <v>50.9</v>
      </c>
      <c r="K74" s="4">
        <f t="shared" si="4"/>
        <v>66.3</v>
      </c>
      <c r="L74" s="4">
        <f t="shared" si="4"/>
        <v>60.400000000000006</v>
      </c>
      <c r="M74" s="4">
        <f t="shared" si="4"/>
        <v>0.89133089133089127</v>
      </c>
      <c r="N74" s="4">
        <f t="shared" si="4"/>
        <v>0.71272727272727265</v>
      </c>
    </row>
    <row r="75" spans="1:14" x14ac:dyDescent="0.25">
      <c r="A75" s="1" t="s">
        <v>17</v>
      </c>
      <c r="B75" s="4">
        <f t="shared" ref="B75:N75" si="5">MAX(B6:B70)</f>
        <v>114.4</v>
      </c>
      <c r="C75" s="4">
        <f t="shared" si="5"/>
        <v>95.6</v>
      </c>
      <c r="D75" s="4">
        <f t="shared" si="5"/>
        <v>89.4</v>
      </c>
      <c r="E75" s="4">
        <f t="shared" si="5"/>
        <v>31.3</v>
      </c>
      <c r="F75" s="4">
        <f t="shared" si="5"/>
        <v>90.3</v>
      </c>
      <c r="G75" s="4">
        <f t="shared" si="5"/>
        <v>8</v>
      </c>
      <c r="H75" s="4">
        <f t="shared" si="5"/>
        <v>12.8</v>
      </c>
      <c r="I75" s="4">
        <f t="shared" si="5"/>
        <v>0.92004504504504514</v>
      </c>
      <c r="J75" s="4">
        <f t="shared" si="5"/>
        <v>86.3</v>
      </c>
      <c r="K75" s="4">
        <f t="shared" si="5"/>
        <v>86.8</v>
      </c>
      <c r="L75" s="4">
        <f t="shared" si="5"/>
        <v>86.55</v>
      </c>
      <c r="M75" s="4">
        <f t="shared" si="5"/>
        <v>1.403061224489796</v>
      </c>
      <c r="N75" s="4">
        <f t="shared" si="5"/>
        <v>1.1219178082191781</v>
      </c>
    </row>
    <row r="76" spans="1:14" x14ac:dyDescent="0.25">
      <c r="A76" s="1" t="s">
        <v>15</v>
      </c>
      <c r="B76" s="4">
        <f t="shared" ref="B76:N76" si="6">MEDIAN(B6:B70)</f>
        <v>96.8</v>
      </c>
      <c r="C76" s="4">
        <f t="shared" si="6"/>
        <v>85.2</v>
      </c>
      <c r="D76" s="4">
        <f t="shared" si="6"/>
        <v>76.099999999999994</v>
      </c>
      <c r="E76" s="4">
        <f t="shared" si="6"/>
        <v>28</v>
      </c>
      <c r="F76" s="4">
        <f t="shared" si="6"/>
        <v>85.9</v>
      </c>
      <c r="G76" s="4">
        <f t="shared" si="6"/>
        <v>6</v>
      </c>
      <c r="H76" s="4">
        <f t="shared" si="6"/>
        <v>11.5</v>
      </c>
      <c r="I76" s="4">
        <f t="shared" si="6"/>
        <v>0.78645114345114342</v>
      </c>
      <c r="J76" s="4">
        <f t="shared" si="6"/>
        <v>71.3</v>
      </c>
      <c r="K76" s="4">
        <f t="shared" si="6"/>
        <v>73.400000000000006</v>
      </c>
      <c r="L76" s="4">
        <f t="shared" si="6"/>
        <v>73.650000000000006</v>
      </c>
      <c r="M76" s="4">
        <f t="shared" si="6"/>
        <v>1.0518417462482947</v>
      </c>
      <c r="N76" s="4">
        <f t="shared" si="6"/>
        <v>0.95071335927367062</v>
      </c>
    </row>
    <row r="77" spans="1:14" x14ac:dyDescent="0.25">
      <c r="A77" s="1" t="s">
        <v>9</v>
      </c>
      <c r="B77" s="4">
        <f t="shared" ref="B77:N77" si="7">AVERAGE(B6:B70)</f>
        <v>97.424615384615393</v>
      </c>
      <c r="C77" s="4">
        <f t="shared" si="7"/>
        <v>84.012962962962959</v>
      </c>
      <c r="D77" s="4">
        <f t="shared" si="7"/>
        <v>74.705263157894734</v>
      </c>
      <c r="E77" s="4">
        <f t="shared" si="7"/>
        <v>28.184210526315791</v>
      </c>
      <c r="F77" s="4">
        <f t="shared" si="7"/>
        <v>85.428571428571445</v>
      </c>
      <c r="G77" s="4">
        <f t="shared" si="7"/>
        <v>6.3478260869565215</v>
      </c>
      <c r="H77" s="4">
        <f t="shared" si="7"/>
        <v>11.372727272727275</v>
      </c>
      <c r="I77" s="4">
        <f t="shared" si="7"/>
        <v>0.7769933384110943</v>
      </c>
      <c r="J77" s="4">
        <f t="shared" si="7"/>
        <v>71.356756756756766</v>
      </c>
      <c r="K77" s="4">
        <f t="shared" si="7"/>
        <v>75.618918918918908</v>
      </c>
      <c r="L77" s="4">
        <f t="shared" si="7"/>
        <v>73.48783783783783</v>
      </c>
      <c r="M77" s="4">
        <f t="shared" si="7"/>
        <v>1.0709581136036852</v>
      </c>
      <c r="N77" s="4">
        <f t="shared" si="7"/>
        <v>0.94498128968415807</v>
      </c>
    </row>
    <row r="78" spans="1:14" x14ac:dyDescent="0.25">
      <c r="A78" s="1" t="s">
        <v>10</v>
      </c>
      <c r="B78" s="4">
        <f t="shared" ref="B78:N78" si="8">_xlfn.STDEV.S(B6:B70)</f>
        <v>6.3689684891185188</v>
      </c>
      <c r="C78" s="4">
        <f t="shared" si="8"/>
        <v>7.3747413461850098</v>
      </c>
      <c r="D78" s="4">
        <f t="shared" si="8"/>
        <v>9.3413045957456635</v>
      </c>
      <c r="E78" s="4">
        <f t="shared" si="8"/>
        <v>1.4201968399934868</v>
      </c>
      <c r="F78" s="4">
        <f t="shared" si="8"/>
        <v>4.0470447771888356</v>
      </c>
      <c r="G78" s="4">
        <f t="shared" si="8"/>
        <v>0.88465173692938393</v>
      </c>
      <c r="H78" s="4">
        <f t="shared" si="8"/>
        <v>1.2578480902643963</v>
      </c>
      <c r="I78" s="4">
        <f t="shared" si="8"/>
        <v>9.9040056715056293E-2</v>
      </c>
      <c r="J78" s="4">
        <f t="shared" si="8"/>
        <v>8.2990809578375959</v>
      </c>
      <c r="K78" s="4">
        <f t="shared" si="8"/>
        <v>5.4846167615450598</v>
      </c>
      <c r="L78" s="4">
        <f t="shared" si="8"/>
        <v>5.8905339010687001</v>
      </c>
      <c r="M78" s="4">
        <f t="shared" si="8"/>
        <v>0.12500660762709712</v>
      </c>
      <c r="N78" s="4">
        <f t="shared" si="8"/>
        <v>9.9893964456356399E-2</v>
      </c>
    </row>
    <row r="79" spans="1:14" x14ac:dyDescent="0.25">
      <c r="A79" s="1" t="s">
        <v>23</v>
      </c>
      <c r="B79" s="4">
        <f>B78/SQRT(B73)</f>
        <v>0.78997331615484756</v>
      </c>
      <c r="C79" s="4">
        <f t="shared" ref="C79:N79" si="9">C78/SQRT(C73)</f>
        <v>1.0035751823977326</v>
      </c>
      <c r="D79" s="4">
        <f t="shared" si="9"/>
        <v>1.5153597067371849</v>
      </c>
      <c r="E79" s="4">
        <f t="shared" si="9"/>
        <v>0.32581550028775852</v>
      </c>
      <c r="F79" s="4">
        <f t="shared" si="9"/>
        <v>0.6840754225035931</v>
      </c>
      <c r="G79" s="4">
        <f>G78/SQRT(G73)</f>
        <v>0.18446263857040396</v>
      </c>
      <c r="H79" s="4">
        <f>H78/SQRT(H73)</f>
        <v>0.3792554689701903</v>
      </c>
      <c r="I79" s="4">
        <f>_xlfn.STDEV.S(I7:I71)</f>
        <v>9.9040056715056293E-2</v>
      </c>
      <c r="J79" s="4">
        <f t="shared" si="9"/>
        <v>1.346288707059665</v>
      </c>
      <c r="K79" s="4">
        <f t="shared" si="9"/>
        <v>0.88972232541544027</v>
      </c>
      <c r="L79" s="4">
        <f t="shared" si="9"/>
        <v>0.95557078065029921</v>
      </c>
      <c r="M79" s="4">
        <f t="shared" si="9"/>
        <v>2.0278749540003315E-2</v>
      </c>
      <c r="N79" s="4">
        <f t="shared" si="9"/>
        <v>1.6204940876496016E-2</v>
      </c>
    </row>
    <row r="80" spans="1:14" x14ac:dyDescent="0.25">
      <c r="A80" s="1" t="s">
        <v>11</v>
      </c>
      <c r="B80" s="4">
        <f>(B78/B77)*100</f>
        <v>6.5373298770284514</v>
      </c>
      <c r="C80" s="4">
        <f t="shared" ref="C80:N80" si="10">(C78/C77)*100</f>
        <v>8.7780993385939237</v>
      </c>
      <c r="D80" s="4">
        <f t="shared" si="10"/>
        <v>12.504212154372807</v>
      </c>
      <c r="E80" s="4">
        <f t="shared" si="10"/>
        <v>5.0389803846640984</v>
      </c>
      <c r="F80" s="4">
        <f t="shared" si="10"/>
        <v>4.737343384669205</v>
      </c>
      <c r="G80" s="4">
        <f>(G78/G77)*100</f>
        <v>13.936294485873857</v>
      </c>
      <c r="H80" s="4">
        <f t="shared" si="10"/>
        <v>11.060215022308837</v>
      </c>
      <c r="I80" s="4">
        <f>(I78/I77)*100</f>
        <v>12.746577328138667</v>
      </c>
      <c r="J80" s="4">
        <f>(J78/J77)*100</f>
        <v>11.630406614650065</v>
      </c>
      <c r="K80" s="4">
        <f t="shared" si="10"/>
        <v>7.2529690188057909</v>
      </c>
      <c r="L80" s="4">
        <f t="shared" si="10"/>
        <v>8.0156582019286855</v>
      </c>
      <c r="M80" s="4">
        <f t="shared" si="10"/>
        <v>11.67240866278703</v>
      </c>
      <c r="N80" s="4">
        <f t="shared" si="10"/>
        <v>10.570999187692282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Mer Bleue</vt:lpstr>
      <vt:lpstr>Chisasibi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Taylor</dc:creator>
  <cp:lastModifiedBy>R</cp:lastModifiedBy>
  <cp:lastPrinted>2022-05-14T20:02:41Z</cp:lastPrinted>
  <dcterms:created xsi:type="dcterms:W3CDTF">2022-05-11T22:01:30Z</dcterms:created>
  <dcterms:modified xsi:type="dcterms:W3CDTF">2025-01-14T22:39:18Z</dcterms:modified>
</cp:coreProperties>
</file>